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785" activeTab="1"/>
  </bookViews>
  <sheets>
    <sheet name="תנאי סף" sheetId="1" r:id="rId1"/>
    <sheet name="איכות " sheetId="8" r:id="rId2"/>
    <sheet name="שביעות רצון לקוחות" sheetId="4" r:id="rId3"/>
    <sheet name="ראיון" sheetId="6" r:id="rId4"/>
    <sheet name="מחיר וסיכום" sheetId="7" r:id="rId5"/>
    <sheet name="רשימת אירועים" sheetId="2" state="hidden"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4" l="1"/>
  <c r="J2" i="4"/>
  <c r="O25" i="8"/>
  <c r="K25" i="8"/>
  <c r="O24" i="8"/>
  <c r="K24" i="8"/>
  <c r="I2" i="8" l="1"/>
  <c r="M2" i="8"/>
  <c r="K6" i="8"/>
  <c r="L6" i="8" s="1"/>
  <c r="O6" i="8"/>
  <c r="P6" i="8" s="1"/>
  <c r="K7" i="8"/>
  <c r="L7" i="8" s="1"/>
  <c r="O7" i="8"/>
  <c r="P7" i="8" s="1"/>
  <c r="K8" i="8"/>
  <c r="L8" i="8" s="1"/>
  <c r="O8" i="8"/>
  <c r="P8" i="8" s="1"/>
  <c r="K9" i="8"/>
  <c r="L9" i="8" s="1"/>
  <c r="O9" i="8"/>
  <c r="P9" i="8" s="1"/>
  <c r="K10" i="8"/>
  <c r="L10" i="8" s="1"/>
  <c r="O10" i="8"/>
  <c r="P10" i="8" s="1"/>
  <c r="K11" i="8"/>
  <c r="L11" i="8" s="1"/>
  <c r="O11" i="8"/>
  <c r="P11" i="8" s="1"/>
  <c r="K12" i="8"/>
  <c r="L12" i="8" s="1"/>
  <c r="O12" i="8"/>
  <c r="P12" i="8" s="1"/>
  <c r="K13" i="8"/>
  <c r="L13" i="8" s="1"/>
  <c r="O13" i="8"/>
  <c r="P13" i="8" s="1"/>
  <c r="K14" i="8"/>
  <c r="L14" i="8" s="1"/>
  <c r="O14" i="8"/>
  <c r="P14" i="8" s="1"/>
  <c r="K15" i="8"/>
  <c r="L15" i="8" s="1"/>
  <c r="O15" i="8"/>
  <c r="P15" i="8" s="1"/>
  <c r="L17" i="8"/>
  <c r="P17" i="8"/>
  <c r="L18" i="8"/>
  <c r="P18" i="8"/>
  <c r="P16" i="8" s="1"/>
  <c r="L19" i="8"/>
  <c r="P19" i="8"/>
  <c r="L20" i="8"/>
  <c r="L16" i="8" s="1"/>
  <c r="P20" i="8"/>
  <c r="L21" i="8"/>
  <c r="P21" i="8"/>
  <c r="L22" i="8"/>
  <c r="P22" i="8"/>
  <c r="L23" i="8"/>
  <c r="P23" i="8"/>
  <c r="H5" i="6"/>
  <c r="H8" i="6" s="1"/>
  <c r="M5" i="6"/>
  <c r="M8" i="6" s="1"/>
  <c r="H6" i="6"/>
  <c r="M6" i="6"/>
  <c r="H7" i="6"/>
  <c r="M7" i="6"/>
  <c r="H12" i="4"/>
  <c r="D24" i="8"/>
  <c r="L24" i="8" s="1"/>
  <c r="P24" i="8" l="1"/>
  <c r="P5" i="8"/>
  <c r="L5" i="8"/>
  <c r="D16" i="8" l="1"/>
  <c r="H17" i="8"/>
  <c r="H18" i="8"/>
  <c r="H19" i="8"/>
  <c r="H20" i="8"/>
  <c r="H21" i="8"/>
  <c r="H22" i="8"/>
  <c r="H23" i="8"/>
  <c r="G15" i="8"/>
  <c r="H15" i="8" s="1"/>
  <c r="G14" i="8"/>
  <c r="H14" i="8" s="1"/>
  <c r="G13" i="8"/>
  <c r="H13" i="8" s="1"/>
  <c r="G12" i="8"/>
  <c r="H12" i="8" s="1"/>
  <c r="G11" i="8"/>
  <c r="H11" i="8" s="1"/>
  <c r="G10" i="8"/>
  <c r="H10" i="8" s="1"/>
  <c r="G9" i="8"/>
  <c r="H9" i="8" s="1"/>
  <c r="G8" i="8"/>
  <c r="H8" i="8" s="1"/>
  <c r="G7" i="8"/>
  <c r="H7" i="8" s="1"/>
  <c r="G6" i="8"/>
  <c r="H6" i="8" s="1"/>
  <c r="D5" i="8"/>
  <c r="E2" i="8"/>
  <c r="D25" i="8" l="1"/>
  <c r="H16" i="8"/>
  <c r="H5" i="8"/>
  <c r="P25" i="8" l="1"/>
  <c r="M26" i="8" s="1"/>
  <c r="M27" i="8" s="1"/>
  <c r="L25" i="8"/>
  <c r="I26" i="8" s="1"/>
  <c r="I27" i="8" s="1"/>
  <c r="D26" i="8"/>
  <c r="G7" i="7" l="1"/>
  <c r="H7" i="7"/>
  <c r="C7" i="6" l="1"/>
  <c r="C6" i="6"/>
  <c r="C5" i="6"/>
  <c r="C8" i="6" l="1"/>
  <c r="G25" i="8" s="1"/>
  <c r="H25" i="8" s="1"/>
  <c r="F7" i="7" l="1"/>
  <c r="F16" i="7" s="1"/>
  <c r="F17" i="7" s="1"/>
  <c r="D17" i="7"/>
  <c r="H16" i="7"/>
  <c r="H17" i="7" s="1"/>
  <c r="G16" i="7"/>
  <c r="G17" i="7" s="1"/>
  <c r="F2" i="4" l="1"/>
  <c r="D2" i="4"/>
  <c r="H14" i="7" l="1"/>
  <c r="G14" i="7"/>
  <c r="F14" i="7"/>
  <c r="F11" i="4"/>
  <c r="G11" i="4"/>
  <c r="H11" i="4"/>
  <c r="I11" i="4"/>
  <c r="J11" i="4"/>
  <c r="K11" i="4"/>
  <c r="E11" i="4"/>
  <c r="D11" i="4"/>
  <c r="J12" i="4" l="1"/>
  <c r="F12" i="4"/>
  <c r="D12" i="4"/>
  <c r="G24" i="8" s="1"/>
  <c r="H24" i="8" s="1"/>
  <c r="E26" i="8" s="1"/>
  <c r="E27" i="8" s="1"/>
</calcChain>
</file>

<file path=xl/comments1.xml><?xml version="1.0" encoding="utf-8"?>
<comments xmlns="http://schemas.openxmlformats.org/spreadsheetml/2006/main">
  <authors>
    <author>Sarel Kadosh</author>
  </authors>
  <commentList>
    <comment ref="AC25" authorId="0">
      <text>
        <r>
          <rPr>
            <b/>
            <sz val="9"/>
            <color indexed="81"/>
            <rFont val="Tahoma"/>
            <family val="2"/>
          </rPr>
          <t xml:space="preserve">Sarel Kadosh:
לבדוק אירועי הבמאי 1-3 שהם לא אותו אירוע - שלומי אומר שזה בסדר. </t>
        </r>
      </text>
    </comment>
    <comment ref="H29" authorId="0">
      <text>
        <r>
          <rPr>
            <b/>
            <sz val="9"/>
            <color indexed="81"/>
            <rFont val="Tahoma"/>
            <family val="2"/>
          </rPr>
          <t>Sarel Kadosh:</t>
        </r>
        <r>
          <rPr>
            <sz val="9"/>
            <color indexed="81"/>
            <rFont val="Tahoma"/>
            <family val="2"/>
          </rPr>
          <t xml:space="preserve">
לבדוק קשר בין אירועים 1,4,5,8 כולם אקס פקטור, אותו תאריך וכו'. </t>
        </r>
      </text>
    </comment>
  </commentList>
</comments>
</file>

<file path=xl/sharedStrings.xml><?xml version="1.0" encoding="utf-8"?>
<sst xmlns="http://schemas.openxmlformats.org/spreadsheetml/2006/main" count="830" uniqueCount="181">
  <si>
    <t>תיאור התנאי</t>
  </si>
  <si>
    <t>ח.פ.</t>
  </si>
  <si>
    <t>שם איש הקשר:</t>
  </si>
  <si>
    <t>טלפון:</t>
  </si>
  <si>
    <t>מס' סעיף</t>
  </si>
  <si>
    <t>כתובת דוא"ל</t>
  </si>
  <si>
    <t>תנאי סף מנהליים</t>
  </si>
  <si>
    <t>המציע הינו עמותה או גוף משפטי מאוגד הרשום ברשם רשמי ו/או עוסק מורשה.</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</si>
  <si>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</si>
  <si>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</si>
  <si>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 xml:space="preserve">עומד בכל תנאי-הסף </t>
  </si>
  <si>
    <t>מסמכים נדרשים</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</si>
  <si>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</si>
  <si>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 xml:space="preserve"> אם המציע הוא תאגיד - יצרף נסח חברה/שותפות עדכני מרשות התאגידים, לצורך הוכחת עמידה בתנאי הסף שבסעיף ‎8.1. הנסח ניתן להפקה דרך אתר האינטרנט של רשות התאגידים, שכתובתו: Taagidim.justice.gov.il בלחיצה על הכותרת "הפקת נסח חברה".</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</si>
  <si>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</si>
  <si>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</si>
  <si>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 מסמך בשפה העברית המתאר את פרופיל המציע. </t>
  </si>
  <si>
    <t>תנאי סף מקצועיים</t>
  </si>
  <si>
    <t>תצהיר בדבר היעדר הרשעות לפי חוק עובדים זרים וחוק שכר מינימום חתום ע"י עו"ד (נספח ב'4).</t>
  </si>
  <si>
    <t xml:space="preserve"> התחייבות ואישור המציע לקיום החקיקה בתחום העסקת עובדים חתומה ע"י עו"ד (נספח ב'5)</t>
  </si>
  <si>
    <t>התחייבות לשמירת סודיות ולמניעת ניגוד עניינים (נספח ב'6).</t>
  </si>
  <si>
    <t xml:space="preserve">הצהרה על שימוש בתוכנות מקוריות (נספח ב'7). </t>
  </si>
  <si>
    <t xml:space="preserve">אישור לפי חוק עסקאות גופים ציבוריים, בדבר ניהול פנקסי חשבונות ורשומות, כשהוא תקף, להוכחת העמידה בתנאי הסף שבסעיף 6.1.1.2 לעיל. </t>
  </si>
  <si>
    <t>רשימת הפרטים בהצעת המציע, שהמציע מעוניין שיהיו חסויים במידה והוא יזכה. עפ"י האמור בסעיף ‏26.2 לפרק זה.</t>
  </si>
  <si>
    <t>מסמכים נוספים:</t>
  </si>
  <si>
    <t>V</t>
  </si>
  <si>
    <t>במאי</t>
  </si>
  <si>
    <t>מציע 3- מציע</t>
  </si>
  <si>
    <t>אירוע</t>
  </si>
  <si>
    <t>5 שנים</t>
  </si>
  <si>
    <t>400 אלשח</t>
  </si>
  <si>
    <t>גוף ציבורי</t>
  </si>
  <si>
    <t>מפיק</t>
  </si>
  <si>
    <t>8 עובדים</t>
  </si>
  <si>
    <t>5 ספקים</t>
  </si>
  <si>
    <t>60 משתתפי במה</t>
  </si>
  <si>
    <t>קהל 650</t>
  </si>
  <si>
    <t>טלויזיה</t>
  </si>
  <si>
    <t>מציע 4- מציע</t>
  </si>
  <si>
    <t>6 ספקים</t>
  </si>
  <si>
    <t>מציע 5- מציע</t>
  </si>
  <si>
    <t>מציע 2- מציע</t>
  </si>
  <si>
    <t>מציע 1- מציע</t>
  </si>
  <si>
    <t>אגודה למען החייל?</t>
  </si>
  <si>
    <t>X</t>
  </si>
  <si>
    <t>v</t>
  </si>
  <si>
    <t>x</t>
  </si>
  <si>
    <t>?</t>
  </si>
  <si>
    <t>עמותת הפלמח</t>
  </si>
  <si>
    <t>רשת אורט</t>
  </si>
  <si>
    <t>הקרן לידידות</t>
  </si>
  <si>
    <t>650 קהל</t>
  </si>
  <si>
    <t>בי"ס הריאלי</t>
  </si>
  <si>
    <t>עמותת לימוד</t>
  </si>
  <si>
    <t>עמותה</t>
  </si>
  <si>
    <t>ערוץ 1</t>
  </si>
  <si>
    <t>1  תמי</t>
  </si>
  <si>
    <t>2 פישר</t>
  </si>
  <si>
    <t>3 פישר</t>
  </si>
  <si>
    <t>4 יחד</t>
  </si>
  <si>
    <t>5 ?</t>
  </si>
  <si>
    <t>6 ?</t>
  </si>
  <si>
    <t>7 יחד</t>
  </si>
  <si>
    <t>מפעל הפיס</t>
  </si>
  <si>
    <t>קריטריון:</t>
  </si>
  <si>
    <t>מס"ד:</t>
  </si>
  <si>
    <t>שם המציע:</t>
  </si>
  <si>
    <t>מס' סעיף:</t>
  </si>
  <si>
    <t>משקל בציון האיכות</t>
  </si>
  <si>
    <t>ציון כולל לפרמטר</t>
  </si>
  <si>
    <t>סה"כ ציון איכות</t>
  </si>
  <si>
    <t>17.6.5.</t>
  </si>
  <si>
    <t>ראיון ותכנית העבודה לביצוע הפרויקט:</t>
  </si>
  <si>
    <t>17.6.6.</t>
  </si>
  <si>
    <t>המלצות מלקוחות</t>
  </si>
  <si>
    <t>ממליץ 1</t>
  </si>
  <si>
    <t>ממליץ 2</t>
  </si>
  <si>
    <t>פרטי הממליץ</t>
  </si>
  <si>
    <t>הלקוח/חברה:</t>
  </si>
  <si>
    <t>משקל</t>
  </si>
  <si>
    <t>איש הקשר :</t>
  </si>
  <si>
    <t>טלפון 1:</t>
  </si>
  <si>
    <t>פרמטרים (ציון מ 1-10)</t>
  </si>
  <si>
    <t>ניקוד לכל ממליץ:</t>
  </si>
  <si>
    <t>עמידה בלוחות הזמנים</t>
  </si>
  <si>
    <t>ראה לשונית "שביעות רצון לקוחות"</t>
  </si>
  <si>
    <r>
      <t xml:space="preserve">מעבר סף איכות </t>
    </r>
    <r>
      <rPr>
        <b/>
        <u/>
        <sz val="16"/>
        <rFont val="David"/>
        <family val="2"/>
        <charset val="177"/>
      </rPr>
      <t>כולל</t>
    </r>
  </si>
  <si>
    <t>ממוצע למציע:</t>
  </si>
  <si>
    <t>נימוק</t>
  </si>
  <si>
    <t>ראיון למנכ"ל החברה, המפיק והבמאי</t>
  </si>
  <si>
    <t>סה"כ</t>
  </si>
  <si>
    <t>ראה לשונית "ראיון"</t>
  </si>
  <si>
    <t>מחיר</t>
  </si>
  <si>
    <t xml:space="preserve">ציון מחיר </t>
  </si>
  <si>
    <t>שקלול ציונים סופיים</t>
  </si>
  <si>
    <t>רכיב</t>
  </si>
  <si>
    <t>ציון איכות</t>
  </si>
  <si>
    <t>ציון מחיר</t>
  </si>
  <si>
    <t>סה"כ ציון</t>
  </si>
  <si>
    <t>דירוג המציעים</t>
  </si>
  <si>
    <t>ציון ממוצע</t>
  </si>
  <si>
    <t>פרמטר</t>
  </si>
  <si>
    <t>לקוח 1</t>
  </si>
  <si>
    <t>לקוח 2</t>
  </si>
  <si>
    <t>8.1</t>
  </si>
  <si>
    <t>8.1.1</t>
  </si>
  <si>
    <t>8.1.2</t>
  </si>
  <si>
    <t>8.1.3</t>
  </si>
  <si>
    <t>8.1.4</t>
  </si>
  <si>
    <t>8.1.5</t>
  </si>
  <si>
    <t xml:space="preserve">אם המציע הוא תאגיד - במועד הגשת ההצעה המציע אינו בעל חובות אגרה שנתית לרשות  התאגידים בגין שנת 2015 או מוקדם מכך. כמו כן, אינו מוגדר כ"חברה מפרה" ו/או לא נשלחה  אליו התראה על היותו "חברה מפרה" כאמור בסעיף 362א' לחוק החברות, התשנ"ט 1999. </t>
  </si>
  <si>
    <t>8.2</t>
  </si>
  <si>
    <t>8.2.1</t>
  </si>
  <si>
    <t>מנהל ההפקה:</t>
  </si>
  <si>
    <t>8.2.1.5. לפחות אחת מן ההפקות היתה בתחום המחול האמנותי</t>
  </si>
  <si>
    <t>8.2.1.4. בכל אחד מהאירועים נכח קהל המונה לפחות 500 איש.</t>
  </si>
  <si>
    <t>8.2.1.3. בכל אחד מהאירועים הוצגו לפחות 3 יצירות שונות, אשר אחת מהן הייתה יצירת מקור, דהיינו יצירה אשר הוצגה לראשונה באותו אירוע.</t>
  </si>
  <si>
    <t xml:space="preserve">בחמש השנים האחרונות, ניהל מנהל ההפקה לפחות שלושה אירועים אשר כללו יצירות מתחומי אמנויות הבמה אשר בכל אחת מהן התקיימו התנאים הבאים:
8.2.1.1. כל אחד מן האירועים נמשך לפחות 3 ימים ברציפות. 
</t>
  </si>
  <si>
    <t>8.2.1.2. היקפו הכספי של כל אחד מהאירועים לא פחת מ-500,000 ₪ כולל מע"מ.</t>
  </si>
  <si>
    <t>9.1.1</t>
  </si>
  <si>
    <t>9.1.2</t>
  </si>
  <si>
    <t>9.1.3</t>
  </si>
  <si>
    <t>9.1.4</t>
  </si>
  <si>
    <t>9.1.5</t>
  </si>
  <si>
    <t>9.1.6</t>
  </si>
  <si>
    <t>9.1.7</t>
  </si>
  <si>
    <t>9.1.8</t>
  </si>
  <si>
    <t>9.1.9</t>
  </si>
  <si>
    <t>9.1.10</t>
  </si>
  <si>
    <t>9.1.11</t>
  </si>
  <si>
    <t xml:space="preserve">חוברת הצעה מלאה וחתומה כנדרש בסעיף 10.1 </t>
  </si>
  <si>
    <t>ערבות בנקאית להבטחת קיום תנאי המכרז,  לצורך הוכחת עמידה בתנאי הסף המפורט בסעיף 8.1.5 לעיל</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</si>
  <si>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‎8.1.4. לעיל. אם המציע הוא עמותה, עליו להעביר אישור ניהול תקין מטעם רשם העמותות, תקף למועד הגשת ההצעה. </t>
  </si>
  <si>
    <t>9.1.12</t>
  </si>
  <si>
    <t>9.1.13</t>
  </si>
  <si>
    <t>9.1.14</t>
  </si>
  <si>
    <t>קורות חיים המעידים על הכשרתו וניסיונו של מנהל ההפקה המוצע</t>
  </si>
  <si>
    <t>9.1.15</t>
  </si>
  <si>
    <t>9.2.1</t>
  </si>
  <si>
    <t>9.2.2</t>
  </si>
  <si>
    <t>פרטים אודות ניסיונו של מנהל ההפקה כנדרש בסעיף 8.2.1 לעיל. הניסיון הנדרש עפ"י סעיף זה יפורט ברשימה כרונולוגית מלאה של העבודות שבוצעו במהלך שנות הניסיון, כולל רשימת הלקוחות שקיבלו שירות זה או דומה לו מהמפיק, תוך ציון שם הלקוח, שם איש הקשר ומספר הטלפון שלו (נספח ב'2).</t>
  </si>
  <si>
    <t xml:space="preserve">הצעה ראשונית לתכנית מיתוג ושיווק לפרויקט, הכוללת קונספט למיתוג הפרויקט ושיווקו לקהל הרחב. כמו כן תכלול התכנית קונפסט עיצוב גרפי לתכני הפרסום שיופקו. ההצעה תכלול את חזונו ותפישת עולמו של המציע לגבי הפרויקו ותרומתו לתחום המחול בישראל, וכן הצעות לאופן יישומם של כל הנ"ל בהפקת הפרויקט, בשיווקו ובעיצוב חומרי הפרסום והמידע. 
יוצעו 3 רעיונות מיתוג ומהן יבחר המשרד תכנית אחת.
ההצעה תוגש במסמך קצר בן 5 עמודים שילווה במצגת קצרה או לחילופין בדוגמאות קשיחות, אשר יצורפו להצעה ובמידת הצורך יוצגו בראיון שייערך בשלב בחינת ההצעות
</t>
  </si>
  <si>
    <t>מסמך שאלות הבהרה</t>
  </si>
  <si>
    <t>13.6.1</t>
  </si>
  <si>
    <t>האם מתקיימים ראיונות למציעים</t>
  </si>
  <si>
    <t>כן</t>
  </si>
  <si>
    <t>ניקוד</t>
  </si>
  <si>
    <t>פרטי האירוע</t>
  </si>
  <si>
    <r>
      <t xml:space="preserve"> ניסיון המציע:
</t>
    </r>
    <r>
      <rPr>
        <sz val="12"/>
        <rFont val="David"/>
        <family val="2"/>
      </rPr>
      <t>ייבחנו עד 10 אירועים אשר הפיק המציע (הניקוד בסעיף זה יינתן באופן הבא):</t>
    </r>
  </si>
  <si>
    <t>מס' האירוע</t>
  </si>
  <si>
    <t>אירוע מס' 1</t>
  </si>
  <si>
    <t>אירוע מס' 2</t>
  </si>
  <si>
    <t>אירוע מס' 3</t>
  </si>
  <si>
    <t>אירוע מס' 4</t>
  </si>
  <si>
    <t>אירוע מס' 5</t>
  </si>
  <si>
    <t>אירוע מס' 6</t>
  </si>
  <si>
    <t>אירוע מס' 7</t>
  </si>
  <si>
    <t>אירוע מס' 8</t>
  </si>
  <si>
    <t>אירוע מס' 9</t>
  </si>
  <si>
    <t>אירוע מס' 10</t>
  </si>
  <si>
    <t>על כל פרויקט בתחום אמנויות הבמה יקבל המציע נקודה 1.
על כל פרויקט בתחום המחול יקבל המציע 2 נקודות.</t>
  </si>
  <si>
    <t>13.6.1.2-13.6.1.1</t>
  </si>
  <si>
    <t>13.6.2</t>
  </si>
  <si>
    <t>13.6.1.2-13.6.1.2</t>
  </si>
  <si>
    <t xml:space="preserve">13.6.2.1. על כל הפקה בתחום המחול יקבל המציע 3 נקודות. 
13.6.2.2. על כל הפקה אשר כללה לפחות שלוש יצירות מקור כהגדרתן בסעיף ‎2.16‎, יקבל המציע נקודה 1.
13.6.2.3. על כל הפקה בה נכח קהל של 500 איש לפחות יקבל המציע נקודה 1. 
ניקוד מקסימלי לסעיף זה- 35 נק'.
</t>
  </si>
  <si>
    <t>תחום</t>
  </si>
  <si>
    <t>פרטי ההפקה</t>
  </si>
  <si>
    <t>שביעות רצון לקוחות קודמים</t>
  </si>
  <si>
    <t>רמה מקצועית של ההפקה</t>
  </si>
  <si>
    <t>רמת שירות</t>
  </si>
  <si>
    <t>גמישות לשינויים</t>
  </si>
  <si>
    <t>מראיין 1</t>
  </si>
  <si>
    <t>מראיין 2</t>
  </si>
  <si>
    <t>מראיין 3</t>
  </si>
  <si>
    <t>היכרות עם תחום המחול הישראלי ובפרט עם יוצרים צעירים.</t>
  </si>
  <si>
    <t>מקצועיות בתחום ההפקה וניהול ההפקות</t>
  </si>
  <si>
    <t>התרשמות כללית</t>
  </si>
  <si>
    <t>נציגי המציע:</t>
  </si>
  <si>
    <r>
      <t xml:space="preserve"> ניסיון המציע:
</t>
    </r>
    <r>
      <rPr>
        <sz val="12"/>
        <rFont val="David"/>
        <family val="2"/>
      </rPr>
      <t>ייבחנו עד 7 הפקות אשר ניהל מנהל ההפקה המוצע (כולל ההפקות אשר צוינו עבור עמידה בתנאי הסף), העומדים בתנאי הסף ‎8.2.1. (הניקוד בסעיף זה יינתן באופן הבא):</t>
    </r>
  </si>
  <si>
    <t>הצעת המחיר (לא פחות מ-600,000 ₪ ולא יותר מ- 850,000 ₪)</t>
  </si>
  <si>
    <r>
      <t xml:space="preserve">ערבות הצעה- על המציע לצרף להצעתו ערבות בנקאית לא צמודה, בלתי-מותנית וברת חילוט על סך של 30,000 ₪ על שם המציע שתהיה בתוקף עד לתאריך 7.3.17 בהתאם לסכום וע"פ הנוסח האמורים בנספח ב' 9. ערבות זו תוחזר למציעים שלא יזכו במכרז. המציע שיזכה במכרז יחליף ערבות זו בערבות לביצוע החוזה כנדרש להלן. </t>
    </r>
    <r>
      <rPr>
        <b/>
        <sz val="12"/>
        <color theme="1"/>
        <rFont val="David"/>
        <family val="2"/>
        <charset val="177"/>
      </rPr>
      <t>הצעה שתכלול ערבות אשר אינה עומדת בדרישה של סכום הערבות ו/או תוקף ו/או נוסח  תואם עלולה להיפסל על הסף, לפי שיקול לדעתה הבלעדי של ועדת המכרזים.</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</si>
</sst>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
  </numFmts>
  <fonts count="39">
    <font>
      <sz val="11"/>
      <color theme="1"/>
      <name val="Arial"/>
      <family val="2"/>
      <charset val="177"/>
      <scheme val="minor"/>
    </font>
    <font>
      <b/>
      <sz val="14"/>
      <color theme="1"/>
      <name val="David"/>
      <family val="2"/>
      <charset val="177"/>
    </font>
    <font>
      <b/>
      <sz val="15"/>
      <color theme="1"/>
      <name val="David"/>
      <family val="2"/>
      <charset val="177"/>
    </font>
    <font>
      <b/>
      <sz val="11"/>
      <color theme="1"/>
      <name val="David"/>
      <family val="2"/>
      <charset val="177"/>
    </font>
    <font>
      <b/>
      <sz val="12"/>
      <color theme="1"/>
      <name val="David"/>
      <family val="2"/>
      <charset val="177"/>
    </font>
    <font>
      <u/>
      <sz val="11"/>
      <color theme="10"/>
      <name val="Arial"/>
      <family val="2"/>
      <charset val="177"/>
      <scheme val="minor"/>
    </font>
    <font>
      <b/>
      <sz val="13"/>
      <color theme="1"/>
      <name val="David"/>
      <family val="2"/>
      <charset val="177"/>
    </font>
    <font>
      <b/>
      <sz val="13"/>
      <color theme="1"/>
      <name val="Times New Roman"/>
      <family val="1"/>
      <scheme val="major"/>
    </font>
    <font>
      <sz val="12"/>
      <color theme="1"/>
      <name val="David"/>
      <family val="2"/>
      <charset val="177"/>
    </font>
    <font>
      <sz val="12"/>
      <name val="Arial"/>
      <family val="2"/>
      <scheme val="minor"/>
    </font>
    <font>
      <b/>
      <sz val="15"/>
      <color theme="0"/>
      <name val="David"/>
      <family val="2"/>
      <charset val="177"/>
    </font>
    <font>
      <b/>
      <sz val="15"/>
      <color theme="1"/>
      <name val="Times New Roman"/>
      <family val="1"/>
      <scheme val="major"/>
    </font>
    <font>
      <sz val="11"/>
      <color theme="1"/>
      <name val="David"/>
      <family val="2"/>
      <charset val="177"/>
    </font>
    <font>
      <sz val="9"/>
      <color indexed="81"/>
      <name val="Tahoma"/>
      <family val="2"/>
    </font>
    <font>
      <b/>
      <sz val="9"/>
      <color indexed="81"/>
      <name val="Tahoma"/>
      <family val="2"/>
    </font>
    <font>
      <sz val="10"/>
      <color theme="1"/>
      <name val="Arial"/>
      <family val="2"/>
      <charset val="177"/>
      <scheme val="minor"/>
    </font>
    <font>
      <sz val="9"/>
      <color theme="1"/>
      <name val="Arial"/>
      <family val="2"/>
      <charset val="177"/>
      <scheme val="minor"/>
    </font>
    <font>
      <sz val="8"/>
      <color theme="1"/>
      <name val="Arial"/>
      <family val="2"/>
      <charset val="177"/>
      <scheme val="minor"/>
    </font>
    <font>
      <b/>
      <sz val="11"/>
      <color theme="1"/>
      <name val="Arial"/>
      <family val="2"/>
      <scheme val="minor"/>
    </font>
    <font>
      <sz val="11"/>
      <color theme="1"/>
      <name val="Arial"/>
      <family val="2"/>
      <charset val="177"/>
      <scheme val="minor"/>
    </font>
    <font>
      <b/>
      <sz val="14"/>
      <name val="David"/>
      <family val="2"/>
      <charset val="177"/>
    </font>
    <font>
      <b/>
      <sz val="12"/>
      <name val="David"/>
      <family val="2"/>
      <charset val="177"/>
    </font>
    <font>
      <sz val="12"/>
      <name val="David"/>
      <family val="2"/>
      <charset val="177"/>
    </font>
    <font>
      <sz val="11"/>
      <name val="David"/>
      <family val="2"/>
      <charset val="177"/>
    </font>
    <font>
      <b/>
      <u/>
      <sz val="12"/>
      <color theme="1"/>
      <name val="David"/>
      <family val="2"/>
      <charset val="177"/>
    </font>
    <font>
      <sz val="11"/>
      <name val="Arial"/>
      <family val="2"/>
    </font>
    <font>
      <b/>
      <sz val="16"/>
      <name val="David"/>
      <family val="2"/>
      <charset val="177"/>
    </font>
    <font>
      <b/>
      <u/>
      <sz val="16"/>
      <name val="David"/>
      <family val="2"/>
      <charset val="177"/>
    </font>
    <font>
      <sz val="16"/>
      <name val="David"/>
      <family val="2"/>
      <charset val="177"/>
    </font>
    <font>
      <b/>
      <sz val="14"/>
      <color theme="1"/>
      <name val="Arial"/>
      <family val="2"/>
      <scheme val="minor"/>
    </font>
    <font>
      <b/>
      <sz val="16"/>
      <color theme="1"/>
      <name val="David"/>
      <family val="2"/>
      <charset val="177"/>
    </font>
    <font>
      <sz val="11"/>
      <color theme="1"/>
      <name val="Arial"/>
      <family val="2"/>
      <scheme val="minor"/>
    </font>
    <font>
      <b/>
      <sz val="11"/>
      <color theme="0"/>
      <name val="Arial"/>
      <family val="2"/>
      <scheme val="minor"/>
    </font>
    <font>
      <b/>
      <sz val="9"/>
      <color theme="1"/>
      <name val="Arial"/>
      <family val="2"/>
      <scheme val="minor"/>
    </font>
    <font>
      <b/>
      <sz val="11"/>
      <name val="Arial"/>
      <family val="2"/>
      <scheme val="minor"/>
    </font>
    <font>
      <sz val="12"/>
      <name val="David"/>
      <family val="2"/>
    </font>
    <font>
      <sz val="9"/>
      <name val="David"/>
      <family val="2"/>
      <charset val="177"/>
    </font>
    <font>
      <b/>
      <sz val="16"/>
      <color rgb="FF000000"/>
      <name val="Arial"/>
      <family val="2"/>
      <charset val="177"/>
    </font>
    <font>
      <sz val="14"/>
      <color theme="1"/>
      <name val="Arial"/>
      <family val="2"/>
      <scheme val="minor"/>
    </font>
  </fonts>
  <fills count="31">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727E70"/>
        <bgColor indexed="64"/>
      </patternFill>
    </fill>
    <fill>
      <patternFill patternType="solid">
        <fgColor theme="6" tint="-0.249977111117893"/>
        <bgColor theme="8" tint="0.79998168889431442"/>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1" tint="0.249977111117893"/>
        <bgColor indexed="64"/>
      </patternFill>
    </fill>
    <fill>
      <patternFill patternType="solid">
        <fgColor rgb="FFEAEBC7"/>
        <bgColor indexed="64"/>
      </patternFill>
    </fill>
    <fill>
      <patternFill patternType="solid">
        <fgColor theme="9" tint="0.39997558519241921"/>
        <bgColor indexed="64"/>
      </patternFill>
    </fill>
    <fill>
      <patternFill patternType="solid">
        <fgColor rgb="FFACB9CA"/>
        <bgColor rgb="FF000000"/>
      </patternFill>
    </fill>
    <fill>
      <patternFill patternType="solid">
        <fgColor rgb="FFFFE699"/>
        <bgColor rgb="FF000000"/>
      </patternFill>
    </fill>
    <fill>
      <patternFill patternType="solid">
        <fgColor rgb="FFD0CECE"/>
        <bgColor rgb="FF000000"/>
      </patternFill>
    </fill>
    <fill>
      <patternFill patternType="solid">
        <fgColor rgb="FFC9C9C9"/>
        <bgColor rgb="FF000000"/>
      </patternFill>
    </fill>
    <fill>
      <patternFill patternType="solid">
        <fgColor theme="5" tint="0.79998168889431442"/>
        <bgColor rgb="FF000000"/>
      </patternFill>
    </fill>
  </fills>
  <borders count="72">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medium">
        <color indexed="64"/>
      </bottom>
      <diagonal/>
    </border>
  </borders>
  <cellStyleXfs count="3">
    <xf numFmtId="0" fontId="0" fillId="0" borderId="0"/>
    <xf numFmtId="0" fontId="5" fillId="0" borderId="0" applyNumberFormat="0" applyFill="0" applyBorder="0" applyAlignment="0" applyProtection="0"/>
    <xf numFmtId="9" fontId="19" fillId="0" borderId="0" applyFont="0" applyFill="0" applyBorder="0" applyAlignment="0" applyProtection="0"/>
  </cellStyleXfs>
  <cellXfs count="304">
    <xf numFmtId="0" fontId="0" fillId="0" borderId="0" xfId="0"/>
    <xf numFmtId="0" fontId="1" fillId="2" borderId="1" xfId="0" applyFont="1" applyFill="1" applyBorder="1" applyAlignment="1" applyProtection="1">
      <alignment readingOrder="2"/>
      <protection hidden="1"/>
    </xf>
    <xf numFmtId="0" fontId="3" fillId="2" borderId="3" xfId="0" applyFont="1" applyFill="1" applyBorder="1" applyAlignment="1" applyProtection="1">
      <alignment horizontal="center" vertical="center" readingOrder="2"/>
      <protection hidden="1"/>
    </xf>
    <xf numFmtId="0" fontId="4" fillId="2" borderId="4" xfId="0" applyFont="1" applyFill="1" applyBorder="1" applyAlignment="1" applyProtection="1">
      <alignment horizontal="center" wrapText="1"/>
      <protection hidden="1"/>
    </xf>
    <xf numFmtId="0" fontId="3"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wrapText="1"/>
      <protection hidden="1"/>
    </xf>
    <xf numFmtId="0" fontId="3" fillId="2" borderId="8" xfId="0" applyFont="1" applyFill="1" applyBorder="1" applyAlignment="1" applyProtection="1">
      <alignment horizontal="center" vertical="center" wrapText="1"/>
      <protection hidden="1"/>
    </xf>
    <xf numFmtId="0" fontId="3" fillId="2" borderId="9"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wrapText="1"/>
      <protection hidden="1"/>
    </xf>
    <xf numFmtId="0" fontId="3" fillId="2" borderId="0" xfId="0" applyFont="1" applyFill="1" applyBorder="1" applyAlignment="1" applyProtection="1">
      <alignment horizontal="center" vertical="center" wrapText="1"/>
      <protection hidden="1"/>
    </xf>
    <xf numFmtId="0" fontId="4" fillId="2" borderId="10" xfId="0" applyFont="1" applyFill="1" applyBorder="1" applyAlignment="1" applyProtection="1">
      <alignment horizontal="center" wrapText="1"/>
      <protection hidden="1"/>
    </xf>
    <xf numFmtId="0" fontId="3" fillId="2" borderId="5" xfId="0"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hidden="1"/>
    </xf>
    <xf numFmtId="0" fontId="5" fillId="2" borderId="13" xfId="1" applyFill="1" applyBorder="1" applyAlignment="1" applyProtection="1">
      <alignment horizontal="center" vertical="center" wrapText="1"/>
      <protection locked="0"/>
    </xf>
    <xf numFmtId="49" fontId="6" fillId="3" borderId="14"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49" fontId="4" fillId="4" borderId="17" xfId="0" applyNumberFormat="1" applyFont="1" applyFill="1" applyBorder="1" applyAlignment="1" applyProtection="1">
      <alignment horizontal="center" vertical="center" readingOrder="2"/>
      <protection hidden="1"/>
    </xf>
    <xf numFmtId="0" fontId="8" fillId="4" borderId="18" xfId="0" applyFont="1" applyFill="1" applyBorder="1" applyAlignment="1" applyProtection="1">
      <alignment horizontal="right" vertical="center" wrapText="1" readingOrder="2"/>
      <protection hidden="1"/>
    </xf>
    <xf numFmtId="0" fontId="9" fillId="2" borderId="1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8" fillId="4" borderId="19" xfId="0" applyFont="1" applyFill="1" applyBorder="1" applyAlignment="1" applyProtection="1">
      <alignment horizontal="right" vertical="center" wrapText="1" readingOrder="2"/>
      <protection hidden="1"/>
    </xf>
    <xf numFmtId="0" fontId="8" fillId="4" borderId="5" xfId="0" applyFont="1" applyFill="1" applyBorder="1" applyAlignment="1" applyProtection="1">
      <alignment horizontal="right" vertical="center" wrapText="1" readingOrder="2"/>
      <protection hidden="1"/>
    </xf>
    <xf numFmtId="0" fontId="6" fillId="3" borderId="20" xfId="0" applyFont="1" applyFill="1" applyBorder="1" applyAlignment="1" applyProtection="1">
      <alignment horizontal="center" vertical="center" wrapText="1"/>
      <protection hidden="1"/>
    </xf>
    <xf numFmtId="0" fontId="7" fillId="5" borderId="21" xfId="0" applyFont="1" applyFill="1" applyBorder="1" applyAlignment="1" applyProtection="1">
      <alignment horizontal="center" vertical="center" wrapText="1"/>
      <protection hidden="1"/>
    </xf>
    <xf numFmtId="0" fontId="11" fillId="7" borderId="14" xfId="0" applyFont="1" applyFill="1" applyBorder="1" applyAlignment="1" applyProtection="1">
      <alignment horizontal="center" vertical="center"/>
      <protection hidden="1"/>
    </xf>
    <xf numFmtId="0" fontId="0" fillId="0" borderId="23" xfId="0" applyBorder="1" applyProtection="1">
      <protection hidden="1"/>
    </xf>
    <xf numFmtId="0" fontId="0" fillId="0" borderId="0" xfId="0" applyProtection="1">
      <protection hidden="1"/>
    </xf>
    <xf numFmtId="0" fontId="6" fillId="8" borderId="14" xfId="0" applyNumberFormat="1" applyFont="1" applyFill="1" applyBorder="1" applyAlignment="1" applyProtection="1">
      <alignment horizontal="center" vertical="center"/>
      <protection hidden="1"/>
    </xf>
    <xf numFmtId="0" fontId="6" fillId="8" borderId="15" xfId="0" applyFont="1" applyFill="1" applyBorder="1" applyAlignment="1" applyProtection="1">
      <alignment horizontal="center" vertical="center" wrapText="1" readingOrder="2"/>
      <protection hidden="1"/>
    </xf>
    <xf numFmtId="0" fontId="7" fillId="8" borderId="16" xfId="0" applyFont="1" applyFill="1" applyBorder="1" applyAlignment="1" applyProtection="1">
      <alignment horizontal="center" vertical="center" wrapText="1"/>
      <protection hidden="1"/>
    </xf>
    <xf numFmtId="0" fontId="4" fillId="9" borderId="17" xfId="0" applyNumberFormat="1" applyFont="1" applyFill="1" applyBorder="1" applyAlignment="1" applyProtection="1">
      <alignment horizontal="center" vertical="center" readingOrder="2"/>
      <protection hidden="1"/>
    </xf>
    <xf numFmtId="0" fontId="12" fillId="9" borderId="18" xfId="0" applyFont="1" applyFill="1" applyBorder="1" applyAlignment="1" applyProtection="1">
      <alignment horizontal="right" vertical="center" wrapText="1" readingOrder="2"/>
      <protection hidden="1"/>
    </xf>
    <xf numFmtId="0" fontId="12" fillId="9" borderId="5" xfId="0" applyFont="1" applyFill="1" applyBorder="1" applyAlignment="1" applyProtection="1">
      <alignment horizontal="right" vertical="center" wrapText="1" readingOrder="2"/>
      <protection hidden="1"/>
    </xf>
    <xf numFmtId="0" fontId="8" fillId="4" borderId="5" xfId="0" applyFont="1" applyFill="1" applyBorder="1" applyAlignment="1" applyProtection="1">
      <alignment horizontal="right" vertical="top" wrapText="1" readingOrder="2"/>
      <protection hidden="1"/>
    </xf>
    <xf numFmtId="0" fontId="6" fillId="3" borderId="24" xfId="0" applyFont="1" applyFill="1" applyBorder="1" applyAlignment="1" applyProtection="1">
      <alignment horizontal="center" vertical="center" wrapText="1"/>
      <protection hidden="1"/>
    </xf>
    <xf numFmtId="0" fontId="9" fillId="2" borderId="26" xfId="0" applyFont="1" applyFill="1" applyBorder="1" applyAlignment="1">
      <alignment horizontal="center" vertical="center" wrapText="1"/>
    </xf>
    <xf numFmtId="0" fontId="8" fillId="4" borderId="9" xfId="0" applyFont="1" applyFill="1" applyBorder="1" applyAlignment="1" applyProtection="1">
      <alignment horizontal="right" vertical="center" wrapText="1" readingOrder="2"/>
      <protection hidden="1"/>
    </xf>
    <xf numFmtId="0" fontId="0" fillId="0" borderId="9" xfId="0" applyBorder="1"/>
    <xf numFmtId="0" fontId="0" fillId="0" borderId="9" xfId="0" applyBorder="1" applyAlignment="1">
      <alignment readingOrder="2"/>
    </xf>
    <xf numFmtId="0" fontId="15" fillId="0" borderId="9" xfId="0" applyFont="1" applyBorder="1" applyAlignment="1">
      <alignment wrapText="1" readingOrder="2"/>
    </xf>
    <xf numFmtId="0" fontId="0" fillId="10" borderId="0" xfId="0" applyFill="1"/>
    <xf numFmtId="0" fontId="0" fillId="0" borderId="9" xfId="0" applyBorder="1" applyAlignment="1">
      <alignment horizontal="center"/>
    </xf>
    <xf numFmtId="0" fontId="15" fillId="0" borderId="9" xfId="0" applyFont="1" applyBorder="1" applyAlignment="1">
      <alignment horizontal="center"/>
    </xf>
    <xf numFmtId="0" fontId="16" fillId="0" borderId="9" xfId="0" applyFont="1" applyBorder="1" applyAlignment="1">
      <alignment horizontal="center"/>
    </xf>
    <xf numFmtId="0" fontId="0" fillId="0" borderId="9" xfId="0" applyBorder="1" applyAlignment="1">
      <alignment horizontal="center" vertical="top"/>
    </xf>
    <xf numFmtId="0" fontId="0" fillId="0" borderId="8" xfId="0" applyBorder="1"/>
    <xf numFmtId="0" fontId="0" fillId="0" borderId="8" xfId="0" applyBorder="1" applyAlignment="1">
      <alignment horizontal="center"/>
    </xf>
    <xf numFmtId="0" fontId="0" fillId="0" borderId="26" xfId="0" applyBorder="1"/>
    <xf numFmtId="0" fontId="0" fillId="10" borderId="0" xfId="0" applyFill="1" applyBorder="1"/>
    <xf numFmtId="0" fontId="0" fillId="10" borderId="0" xfId="0" applyFill="1" applyBorder="1" applyAlignment="1">
      <alignment horizontal="center"/>
    </xf>
    <xf numFmtId="0" fontId="0" fillId="0" borderId="10" xfId="0" applyBorder="1"/>
    <xf numFmtId="0" fontId="0" fillId="0" borderId="31" xfId="0" applyBorder="1"/>
    <xf numFmtId="0" fontId="0" fillId="0" borderId="31" xfId="0" applyBorder="1" applyAlignment="1">
      <alignment horizontal="center"/>
    </xf>
    <xf numFmtId="0" fontId="16" fillId="0" borderId="31" xfId="0" applyFont="1" applyBorder="1" applyAlignment="1">
      <alignment horizontal="center"/>
    </xf>
    <xf numFmtId="0" fontId="0" fillId="0" borderId="4" xfId="0" applyBorder="1"/>
    <xf numFmtId="0" fontId="0" fillId="0" borderId="32" xfId="0" applyBorder="1" applyAlignment="1">
      <alignment horizontal="center"/>
    </xf>
    <xf numFmtId="0" fontId="0" fillId="0" borderId="33" xfId="0" applyBorder="1" applyAlignment="1">
      <alignment horizontal="center"/>
    </xf>
    <xf numFmtId="0" fontId="0" fillId="0" borderId="31" xfId="0" applyBorder="1" applyAlignment="1">
      <alignment horizontal="center" vertical="top"/>
    </xf>
    <xf numFmtId="0" fontId="16" fillId="0" borderId="31" xfId="0" applyFont="1" applyBorder="1" applyAlignment="1">
      <alignment horizontal="center" vertical="top"/>
    </xf>
    <xf numFmtId="0" fontId="0" fillId="0" borderId="32" xfId="0" applyBorder="1" applyAlignment="1">
      <alignment horizontal="center" vertical="top"/>
    </xf>
    <xf numFmtId="0" fontId="0" fillId="0" borderId="33" xfId="0" applyBorder="1" applyAlignment="1">
      <alignment horizontal="center" vertical="top"/>
    </xf>
    <xf numFmtId="0" fontId="0" fillId="0" borderId="0" xfId="0" applyBorder="1"/>
    <xf numFmtId="0" fontId="0" fillId="0" borderId="0" xfId="0" applyBorder="1" applyAlignment="1">
      <alignment horizontal="center"/>
    </xf>
    <xf numFmtId="0" fontId="0" fillId="0" borderId="1" xfId="0" applyBorder="1"/>
    <xf numFmtId="0" fontId="0" fillId="0" borderId="34" xfId="0" applyBorder="1"/>
    <xf numFmtId="0" fontId="0" fillId="0" borderId="34" xfId="0" applyBorder="1" applyAlignment="1">
      <alignment readingOrder="2"/>
    </xf>
    <xf numFmtId="0" fontId="0" fillId="0" borderId="35" xfId="0" applyBorder="1"/>
    <xf numFmtId="0" fontId="0" fillId="0" borderId="31" xfId="0" applyFill="1" applyBorder="1" applyAlignment="1">
      <alignment horizontal="center"/>
    </xf>
    <xf numFmtId="0" fontId="17" fillId="0" borderId="32" xfId="0" applyFont="1" applyBorder="1" applyAlignment="1">
      <alignment horizontal="center"/>
    </xf>
    <xf numFmtId="0" fontId="0" fillId="0" borderId="10" xfId="0" applyBorder="1" applyAlignment="1">
      <alignment readingOrder="2"/>
    </xf>
    <xf numFmtId="0" fontId="0" fillId="0" borderId="10" xfId="0" applyBorder="1" applyAlignment="1">
      <alignment horizontal="right" readingOrder="2"/>
    </xf>
    <xf numFmtId="0" fontId="0" fillId="0" borderId="4" xfId="0" applyBorder="1" applyAlignment="1">
      <alignment horizontal="right" readingOrder="2"/>
    </xf>
    <xf numFmtId="0" fontId="15" fillId="0" borderId="34" xfId="0" applyFont="1" applyBorder="1" applyAlignment="1">
      <alignment wrapText="1" readingOrder="2"/>
    </xf>
    <xf numFmtId="0" fontId="15" fillId="0" borderId="31" xfId="0" applyFont="1" applyBorder="1" applyAlignment="1">
      <alignment horizontal="center"/>
    </xf>
    <xf numFmtId="0" fontId="0" fillId="0" borderId="38" xfId="0" applyBorder="1" applyAlignment="1">
      <alignment horizontal="center"/>
    </xf>
    <xf numFmtId="0" fontId="0" fillId="0" borderId="39" xfId="0" applyBorder="1"/>
    <xf numFmtId="0" fontId="0" fillId="0" borderId="40" xfId="0" applyBorder="1"/>
    <xf numFmtId="0" fontId="0" fillId="0" borderId="41" xfId="0" applyBorder="1"/>
    <xf numFmtId="0" fontId="16" fillId="0" borderId="9" xfId="0" applyFont="1" applyBorder="1" applyAlignment="1">
      <alignment horizontal="center" wrapText="1" readingOrder="2"/>
    </xf>
    <xf numFmtId="0" fontId="0" fillId="0" borderId="36" xfId="0" applyBorder="1"/>
    <xf numFmtId="0" fontId="0" fillId="0" borderId="25" xfId="0" applyBorder="1"/>
    <xf numFmtId="0" fontId="21" fillId="11" borderId="7" xfId="0" applyFont="1" applyFill="1" applyBorder="1" applyAlignment="1" applyProtection="1">
      <alignment horizontal="center" vertical="center" wrapText="1" readingOrder="2"/>
      <protection hidden="1"/>
    </xf>
    <xf numFmtId="0" fontId="21" fillId="11" borderId="45" xfId="0" applyFont="1" applyFill="1" applyBorder="1" applyAlignment="1" applyProtection="1">
      <alignment horizontal="center" vertical="center" wrapText="1" readingOrder="2"/>
      <protection hidden="1"/>
    </xf>
    <xf numFmtId="164" fontId="21" fillId="5" borderId="14" xfId="0" applyNumberFormat="1" applyFont="1" applyFill="1" applyBorder="1" applyAlignment="1" applyProtection="1">
      <alignment horizontal="center" vertical="center" wrapText="1" readingOrder="2"/>
      <protection hidden="1"/>
    </xf>
    <xf numFmtId="164" fontId="21" fillId="5" borderId="46" xfId="0" applyNumberFormat="1" applyFont="1" applyFill="1" applyBorder="1" applyAlignment="1" applyProtection="1">
      <alignment horizontal="center" vertical="center" wrapText="1" readingOrder="2"/>
      <protection hidden="1"/>
    </xf>
    <xf numFmtId="164" fontId="21" fillId="2" borderId="48" xfId="0" applyNumberFormat="1" applyFont="1" applyFill="1" applyBorder="1" applyAlignment="1" applyProtection="1">
      <alignment horizontal="center" vertical="center" wrapText="1" readingOrder="2"/>
      <protection hidden="1"/>
    </xf>
    <xf numFmtId="0" fontId="4" fillId="16" borderId="16" xfId="0" applyFont="1" applyFill="1" applyBorder="1" applyAlignment="1">
      <alignment horizontal="center" vertical="center" wrapText="1"/>
    </xf>
    <xf numFmtId="0" fontId="4" fillId="16" borderId="3" xfId="0" applyFont="1" applyFill="1" applyBorder="1" applyAlignment="1">
      <alignment horizontal="center" vertical="center" wrapText="1"/>
    </xf>
    <xf numFmtId="9" fontId="25" fillId="9" borderId="28" xfId="2" applyFont="1" applyFill="1" applyBorder="1" applyAlignment="1" applyProtection="1">
      <alignment horizontal="center" vertical="center" wrapText="1" readingOrder="2"/>
      <protection hidden="1"/>
    </xf>
    <xf numFmtId="0" fontId="16" fillId="17" borderId="10" xfId="0" applyFont="1" applyFill="1" applyBorder="1" applyAlignment="1">
      <alignment horizontal="center" vertical="center" wrapText="1"/>
    </xf>
    <xf numFmtId="0" fontId="16" fillId="17" borderId="10" xfId="0" applyFont="1" applyFill="1" applyBorder="1" applyAlignment="1">
      <alignment horizontal="center" vertical="center"/>
    </xf>
    <xf numFmtId="0" fontId="16" fillId="0" borderId="10" xfId="0" applyFont="1" applyBorder="1" applyAlignment="1">
      <alignment horizontal="center" vertical="center"/>
    </xf>
    <xf numFmtId="9" fontId="25" fillId="9" borderId="36" xfId="2" applyFont="1" applyFill="1" applyBorder="1" applyAlignment="1" applyProtection="1">
      <alignment horizontal="center" vertical="center" wrapText="1" readingOrder="2"/>
      <protection hidden="1"/>
    </xf>
    <xf numFmtId="0" fontId="4" fillId="11" borderId="61" xfId="0" applyFont="1" applyFill="1" applyBorder="1" applyAlignment="1">
      <alignment vertical="center" wrapText="1"/>
    </xf>
    <xf numFmtId="9" fontId="25" fillId="9" borderId="29" xfId="2" applyFont="1" applyFill="1" applyBorder="1" applyAlignment="1" applyProtection="1">
      <alignment horizontal="center" vertical="center" wrapText="1" readingOrder="2"/>
      <protection hidden="1"/>
    </xf>
    <xf numFmtId="0" fontId="0" fillId="0" borderId="22" xfId="0" applyBorder="1"/>
    <xf numFmtId="0" fontId="30" fillId="16" borderId="22" xfId="0" applyFont="1" applyFill="1" applyBorder="1" applyAlignment="1">
      <alignment horizontal="center" vertical="center" wrapText="1"/>
    </xf>
    <xf numFmtId="0" fontId="3" fillId="21" borderId="34" xfId="0" applyFont="1" applyFill="1" applyBorder="1" applyAlignment="1" applyProtection="1">
      <alignment horizontal="center" vertical="center" readingOrder="2"/>
      <protection hidden="1"/>
    </xf>
    <xf numFmtId="165" fontId="0" fillId="22" borderId="26" xfId="0" applyNumberFormat="1" applyFill="1" applyBorder="1" applyAlignment="1" applyProtection="1">
      <alignment horizontal="center" vertical="center"/>
      <protection locked="0"/>
    </xf>
    <xf numFmtId="165" fontId="0" fillId="22" borderId="9" xfId="0" applyNumberFormat="1" applyFill="1" applyBorder="1" applyAlignment="1" applyProtection="1">
      <alignment horizontal="center" vertical="center"/>
      <protection locked="0"/>
    </xf>
    <xf numFmtId="0" fontId="18" fillId="14" borderId="13" xfId="0" applyFont="1" applyFill="1" applyBorder="1" applyAlignment="1" applyProtection="1">
      <alignment vertical="center"/>
      <protection hidden="1"/>
    </xf>
    <xf numFmtId="2" fontId="18" fillId="14" borderId="41" xfId="0" applyNumberFormat="1" applyFont="1" applyFill="1" applyBorder="1" applyAlignment="1" applyProtection="1">
      <alignment horizontal="center" vertical="center"/>
      <protection hidden="1"/>
    </xf>
    <xf numFmtId="0" fontId="3" fillId="21" borderId="1" xfId="0" applyFont="1" applyFill="1" applyBorder="1" applyAlignment="1" applyProtection="1">
      <alignment horizontal="center" vertical="center" readingOrder="2"/>
      <protection hidden="1"/>
    </xf>
    <xf numFmtId="9" fontId="0" fillId="2" borderId="10" xfId="0" applyNumberFormat="1" applyFill="1" applyBorder="1" applyAlignment="1" applyProtection="1">
      <alignment horizontal="center"/>
      <protection hidden="1"/>
    </xf>
    <xf numFmtId="0" fontId="31" fillId="2" borderId="31" xfId="0" applyFont="1" applyFill="1" applyBorder="1" applyProtection="1">
      <protection hidden="1"/>
    </xf>
    <xf numFmtId="2" fontId="31" fillId="2" borderId="26" xfId="0" applyNumberFormat="1" applyFont="1" applyFill="1" applyBorder="1" applyAlignment="1" applyProtection="1">
      <alignment horizontal="center" vertical="center"/>
      <protection hidden="1"/>
    </xf>
    <xf numFmtId="2" fontId="31" fillId="2" borderId="9" xfId="0" applyNumberFormat="1" applyFont="1" applyFill="1" applyBorder="1" applyAlignment="1" applyProtection="1">
      <alignment horizontal="center" vertical="center"/>
      <protection hidden="1"/>
    </xf>
    <xf numFmtId="9" fontId="32" fillId="23" borderId="10" xfId="0" applyNumberFormat="1" applyFont="1" applyFill="1" applyBorder="1" applyAlignment="1" applyProtection="1">
      <alignment horizontal="center" vertical="center"/>
      <protection hidden="1"/>
    </xf>
    <xf numFmtId="0" fontId="32" fillId="23" borderId="31" xfId="0" applyFont="1" applyFill="1" applyBorder="1" applyAlignment="1" applyProtection="1">
      <alignment vertical="center"/>
      <protection hidden="1"/>
    </xf>
    <xf numFmtId="0" fontId="18" fillId="8" borderId="41" xfId="0" applyFont="1" applyFill="1" applyBorder="1" applyAlignment="1" applyProtection="1">
      <alignment horizontal="center" vertical="center"/>
      <protection hidden="1"/>
    </xf>
    <xf numFmtId="0" fontId="3" fillId="19" borderId="40" xfId="0" applyFont="1" applyFill="1" applyBorder="1" applyAlignment="1" applyProtection="1">
      <alignment horizontal="center" vertical="center" readingOrder="2"/>
      <protection hidden="1"/>
    </xf>
    <xf numFmtId="0" fontId="3" fillId="19" borderId="34" xfId="0" applyFont="1" applyFill="1" applyBorder="1" applyAlignment="1" applyProtection="1">
      <alignment horizontal="center" vertical="center" readingOrder="2"/>
      <protection hidden="1"/>
    </xf>
    <xf numFmtId="0" fontId="3" fillId="19" borderId="26" xfId="0" applyFont="1" applyFill="1" applyBorder="1" applyAlignment="1" applyProtection="1">
      <alignment horizontal="center" vertical="center" wrapText="1"/>
      <protection hidden="1"/>
    </xf>
    <xf numFmtId="0" fontId="3" fillId="19" borderId="9" xfId="0" applyFont="1" applyFill="1" applyBorder="1" applyAlignment="1" applyProtection="1">
      <alignment horizontal="center" vertical="center" wrapText="1"/>
      <protection hidden="1"/>
    </xf>
    <xf numFmtId="0" fontId="3" fillId="24" borderId="63" xfId="0" applyFont="1" applyFill="1" applyBorder="1" applyAlignment="1" applyProtection="1">
      <alignment horizontal="center" vertical="center" wrapText="1"/>
      <protection hidden="1"/>
    </xf>
    <xf numFmtId="0" fontId="3" fillId="24" borderId="47" xfId="0" applyFont="1" applyFill="1" applyBorder="1" applyAlignment="1" applyProtection="1">
      <alignment horizontal="center" vertical="center" wrapText="1"/>
      <protection hidden="1"/>
    </xf>
    <xf numFmtId="164" fontId="22" fillId="2" borderId="17" xfId="0" applyNumberFormat="1" applyFont="1" applyFill="1" applyBorder="1" applyAlignment="1" applyProtection="1">
      <alignment horizontal="center" vertical="center" wrapText="1" readingOrder="2"/>
      <protection hidden="1"/>
    </xf>
    <xf numFmtId="0" fontId="0" fillId="0" borderId="30" xfId="0" applyBorder="1" applyAlignment="1">
      <alignment horizontal="center"/>
    </xf>
    <xf numFmtId="0" fontId="0" fillId="0" borderId="40" xfId="0" applyBorder="1" applyAlignment="1">
      <alignment horizontal="center" vertical="center"/>
    </xf>
    <xf numFmtId="0" fontId="0" fillId="0" borderId="26" xfId="0" applyBorder="1" applyAlignment="1">
      <alignment horizontal="center" vertical="center"/>
    </xf>
    <xf numFmtId="0" fontId="0" fillId="0" borderId="49" xfId="0" applyBorder="1" applyAlignment="1">
      <alignment horizontal="center"/>
    </xf>
    <xf numFmtId="0" fontId="0" fillId="0" borderId="1" xfId="0" applyBorder="1" applyAlignment="1">
      <alignment horizontal="center" vertical="center"/>
    </xf>
    <xf numFmtId="0" fontId="0" fillId="0" borderId="30" xfId="0" applyBorder="1" applyAlignment="1">
      <alignment horizontal="center" vertical="center"/>
    </xf>
    <xf numFmtId="0" fontId="0" fillId="0" borderId="10" xfId="0" applyBorder="1" applyAlignment="1">
      <alignment horizontal="center" vertical="center"/>
    </xf>
    <xf numFmtId="0" fontId="0" fillId="0" borderId="49" xfId="0" applyBorder="1" applyAlignment="1">
      <alignment horizontal="center" vertical="center"/>
    </xf>
    <xf numFmtId="0" fontId="18" fillId="8" borderId="16" xfId="0" applyFont="1" applyFill="1" applyBorder="1" applyAlignment="1">
      <alignment horizontal="center" vertical="center"/>
    </xf>
    <xf numFmtId="0" fontId="18" fillId="8" borderId="20" xfId="0" applyFont="1" applyFill="1" applyBorder="1" applyAlignment="1">
      <alignment horizontal="center" vertical="center"/>
    </xf>
    <xf numFmtId="164" fontId="18" fillId="18" borderId="3" xfId="0" applyNumberFormat="1" applyFont="1" applyFill="1" applyBorder="1" applyAlignment="1">
      <alignment horizontal="center" vertical="center"/>
    </xf>
    <xf numFmtId="164" fontId="18" fillId="18" borderId="11" xfId="0" applyNumberFormat="1" applyFont="1" applyFill="1" applyBorder="1" applyAlignment="1">
      <alignment horizontal="center" vertical="center"/>
    </xf>
    <xf numFmtId="0" fontId="31" fillId="8" borderId="65" xfId="0" applyFont="1" applyFill="1" applyBorder="1" applyAlignment="1">
      <alignment horizontal="center" vertical="center"/>
    </xf>
    <xf numFmtId="0" fontId="31" fillId="8" borderId="66" xfId="0" applyFont="1" applyFill="1" applyBorder="1" applyAlignment="1">
      <alignment horizontal="center" vertical="center"/>
    </xf>
    <xf numFmtId="0" fontId="31" fillId="8" borderId="46" xfId="0" applyFont="1" applyFill="1" applyBorder="1" applyAlignment="1">
      <alignment horizontal="center" vertical="center"/>
    </xf>
    <xf numFmtId="0" fontId="12" fillId="16" borderId="58" xfId="0" applyFont="1" applyFill="1" applyBorder="1" applyAlignment="1">
      <alignment horizontal="right" vertical="top" wrapText="1"/>
    </xf>
    <xf numFmtId="0" fontId="12" fillId="16" borderId="59" xfId="0" applyFont="1" applyFill="1" applyBorder="1" applyAlignment="1">
      <alignment horizontal="right" vertical="top" wrapText="1"/>
    </xf>
    <xf numFmtId="0" fontId="24" fillId="11" borderId="8" xfId="0" applyFont="1" applyFill="1" applyBorder="1" applyAlignment="1">
      <alignment horizontal="center" vertical="center" wrapText="1"/>
    </xf>
    <xf numFmtId="0" fontId="16" fillId="17" borderId="8" xfId="0" applyFont="1" applyFill="1" applyBorder="1" applyAlignment="1">
      <alignment horizontal="center" vertical="center"/>
    </xf>
    <xf numFmtId="0" fontId="16" fillId="25" borderId="28" xfId="0" applyFont="1" applyFill="1" applyBorder="1" applyAlignment="1">
      <alignment horizontal="center" vertical="center"/>
    </xf>
    <xf numFmtId="0" fontId="18" fillId="18" borderId="36" xfId="0" applyFont="1" applyFill="1" applyBorder="1" applyAlignment="1">
      <alignment horizontal="center" vertical="center"/>
    </xf>
    <xf numFmtId="0" fontId="24" fillId="11" borderId="26" xfId="0" applyFont="1" applyFill="1" applyBorder="1" applyAlignment="1">
      <alignment horizontal="center" vertical="center" wrapText="1"/>
    </xf>
    <xf numFmtId="0" fontId="18" fillId="18" borderId="67" xfId="0" applyFont="1" applyFill="1" applyBorder="1" applyAlignment="1">
      <alignment horizontal="center" vertical="center"/>
    </xf>
    <xf numFmtId="0" fontId="16" fillId="17" borderId="26" xfId="0" applyFont="1" applyFill="1" applyBorder="1" applyAlignment="1">
      <alignment horizontal="center" vertical="center"/>
    </xf>
    <xf numFmtId="0" fontId="16" fillId="25" borderId="26" xfId="0" applyFont="1" applyFill="1" applyBorder="1" applyAlignment="1">
      <alignment horizontal="center" vertical="center"/>
    </xf>
    <xf numFmtId="0" fontId="16" fillId="17" borderId="49" xfId="0" applyFont="1" applyFill="1" applyBorder="1" applyAlignment="1">
      <alignment horizontal="center" vertical="center"/>
    </xf>
    <xf numFmtId="0" fontId="16" fillId="0" borderId="49" xfId="0" applyFont="1" applyBorder="1" applyAlignment="1">
      <alignment horizontal="center" vertical="center"/>
    </xf>
    <xf numFmtId="0" fontId="18" fillId="18" borderId="24" xfId="0" applyFont="1" applyFill="1" applyBorder="1" applyAlignment="1">
      <alignment horizontal="center" vertical="center"/>
    </xf>
    <xf numFmtId="0" fontId="18" fillId="18" borderId="1" xfId="0" applyFont="1" applyFill="1" applyBorder="1" applyAlignment="1">
      <alignment horizontal="center" vertical="center"/>
    </xf>
    <xf numFmtId="164" fontId="4" fillId="16" borderId="21" xfId="0" applyNumberFormat="1" applyFont="1" applyFill="1" applyBorder="1" applyAlignment="1">
      <alignment horizontal="center" vertical="center"/>
    </xf>
    <xf numFmtId="164" fontId="4" fillId="16" borderId="3" xfId="0" applyNumberFormat="1" applyFont="1" applyFill="1" applyBorder="1" applyAlignment="1">
      <alignment horizontal="center" vertical="center"/>
    </xf>
    <xf numFmtId="0" fontId="4" fillId="11" borderId="10" xfId="0" applyFont="1" applyFill="1" applyBorder="1" applyAlignment="1">
      <alignment horizontal="center" vertical="center" wrapText="1"/>
    </xf>
    <xf numFmtId="0" fontId="4" fillId="11" borderId="26"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33" fillId="17" borderId="49" xfId="0" applyFont="1" applyFill="1" applyBorder="1" applyAlignment="1">
      <alignment horizontal="center" vertical="center" wrapText="1"/>
    </xf>
    <xf numFmtId="0" fontId="33" fillId="17" borderId="26" xfId="0" applyFont="1" applyFill="1" applyBorder="1" applyAlignment="1">
      <alignment horizontal="center" vertical="center" wrapText="1"/>
    </xf>
    <xf numFmtId="0" fontId="33" fillId="17" borderId="8"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17" fillId="17" borderId="27" xfId="0" applyFont="1" applyFill="1" applyBorder="1" applyAlignment="1">
      <alignment horizontal="center" vertical="center"/>
    </xf>
    <xf numFmtId="0" fontId="16" fillId="17" borderId="50" xfId="0" applyFont="1" applyFill="1" applyBorder="1" applyAlignment="1">
      <alignment horizontal="center" vertical="center"/>
    </xf>
    <xf numFmtId="0" fontId="16" fillId="17" borderId="42" xfId="0" applyFont="1" applyFill="1" applyBorder="1" applyAlignment="1">
      <alignment horizontal="center" vertical="center"/>
    </xf>
    <xf numFmtId="0" fontId="16" fillId="17" borderId="43" xfId="0" applyFont="1" applyFill="1" applyBorder="1" applyAlignment="1">
      <alignment horizontal="center" vertical="center"/>
    </xf>
    <xf numFmtId="0" fontId="17" fillId="17" borderId="50" xfId="0" applyFont="1" applyFill="1" applyBorder="1" applyAlignment="1">
      <alignment horizontal="center" vertical="center"/>
    </xf>
    <xf numFmtId="0" fontId="16" fillId="0" borderId="1" xfId="0" applyFont="1" applyBorder="1" applyAlignment="1">
      <alignment horizontal="center" vertical="center"/>
    </xf>
    <xf numFmtId="0" fontId="16" fillId="0" borderId="30" xfId="0" applyFont="1" applyBorder="1" applyAlignment="1">
      <alignment horizontal="center" vertical="center"/>
    </xf>
    <xf numFmtId="0" fontId="16" fillId="25" borderId="40" xfId="0" applyFont="1" applyFill="1" applyBorder="1" applyAlignment="1">
      <alignment horizontal="center" vertical="center"/>
    </xf>
    <xf numFmtId="0" fontId="16" fillId="25" borderId="29" xfId="0" applyFont="1" applyFill="1" applyBorder="1" applyAlignment="1">
      <alignment horizontal="center" vertical="center"/>
    </xf>
    <xf numFmtId="9" fontId="25" fillId="9" borderId="62" xfId="2" applyFont="1" applyFill="1" applyBorder="1" applyAlignment="1" applyProtection="1">
      <alignment horizontal="center" vertical="center" wrapText="1" readingOrder="2"/>
      <protection hidden="1"/>
    </xf>
    <xf numFmtId="0" fontId="16" fillId="0" borderId="4" xfId="0" applyFont="1" applyBorder="1" applyAlignment="1">
      <alignment horizontal="center" vertical="center"/>
    </xf>
    <xf numFmtId="0" fontId="16" fillId="0" borderId="64" xfId="0" applyFont="1" applyBorder="1" applyAlignment="1">
      <alignment horizontal="center" vertical="center"/>
    </xf>
    <xf numFmtId="0" fontId="16" fillId="25" borderId="41" xfId="0" applyFont="1" applyFill="1" applyBorder="1" applyAlignment="1">
      <alignment horizontal="center" vertical="center"/>
    </xf>
    <xf numFmtId="0" fontId="16" fillId="25" borderId="62" xfId="0" applyFont="1" applyFill="1" applyBorder="1" applyAlignment="1">
      <alignment horizontal="center" vertical="center"/>
    </xf>
    <xf numFmtId="0" fontId="4" fillId="16" borderId="57" xfId="0" applyFont="1" applyFill="1" applyBorder="1" applyAlignment="1">
      <alignment horizontal="center" vertical="center" wrapText="1"/>
    </xf>
    <xf numFmtId="0" fontId="21" fillId="12" borderId="60" xfId="0" applyFont="1" applyFill="1" applyBorder="1" applyAlignment="1" applyProtection="1">
      <alignment vertical="center" wrapText="1" readingOrder="2"/>
      <protection hidden="1"/>
    </xf>
    <xf numFmtId="0" fontId="21" fillId="11" borderId="62" xfId="0" applyFont="1" applyFill="1" applyBorder="1" applyAlignment="1" applyProtection="1">
      <alignment horizontal="center" vertical="center" wrapText="1" readingOrder="2"/>
      <protection hidden="1"/>
    </xf>
    <xf numFmtId="0" fontId="21" fillId="11" borderId="25" xfId="0" applyFont="1" applyFill="1" applyBorder="1" applyAlignment="1" applyProtection="1">
      <alignment horizontal="center" vertical="center" wrapText="1" readingOrder="2"/>
      <protection hidden="1"/>
    </xf>
    <xf numFmtId="2" fontId="34" fillId="12" borderId="26" xfId="0" applyNumberFormat="1" applyFont="1" applyFill="1" applyBorder="1" applyAlignment="1" applyProtection="1">
      <alignment horizontal="center" vertical="center"/>
      <protection hidden="1"/>
    </xf>
    <xf numFmtId="0" fontId="4" fillId="9" borderId="17" xfId="0" applyNumberFormat="1" applyFont="1" applyFill="1" applyBorder="1" applyAlignment="1" applyProtection="1">
      <alignment horizontal="center" vertical="center" readingOrder="2"/>
      <protection hidden="1"/>
    </xf>
    <xf numFmtId="0" fontId="4" fillId="16" borderId="21" xfId="0" applyFont="1" applyFill="1" applyBorder="1" applyAlignment="1">
      <alignment horizontal="center" vertical="center" wrapText="1"/>
    </xf>
    <xf numFmtId="0" fontId="0" fillId="0" borderId="30" xfId="0" applyBorder="1" applyAlignment="1">
      <alignment horizontal="center"/>
    </xf>
    <xf numFmtId="0" fontId="12" fillId="9" borderId="9" xfId="0" applyFont="1" applyFill="1" applyBorder="1" applyAlignment="1" applyProtection="1">
      <alignment horizontal="right" vertical="center" wrapText="1" readingOrder="2"/>
      <protection hidden="1"/>
    </xf>
    <xf numFmtId="0" fontId="4" fillId="9" borderId="9" xfId="0" applyNumberFormat="1" applyFont="1" applyFill="1" applyBorder="1" applyAlignment="1" applyProtection="1">
      <alignment horizontal="center" vertical="center" readingOrder="2"/>
      <protection hidden="1"/>
    </xf>
    <xf numFmtId="0" fontId="21" fillId="11" borderId="29" xfId="0" applyFont="1" applyFill="1" applyBorder="1" applyAlignment="1" applyProtection="1">
      <alignment horizontal="center" vertical="center" wrapText="1" readingOrder="2"/>
      <protection hidden="1"/>
    </xf>
    <xf numFmtId="164" fontId="36" fillId="2" borderId="17" xfId="0" applyNumberFormat="1" applyFont="1" applyFill="1" applyBorder="1" applyAlignment="1" applyProtection="1">
      <alignment horizontal="center" vertical="center" wrapText="1" readingOrder="2"/>
      <protection hidden="1"/>
    </xf>
    <xf numFmtId="164" fontId="36" fillId="2" borderId="55" xfId="0" applyNumberFormat="1" applyFont="1" applyFill="1" applyBorder="1" applyAlignment="1" applyProtection="1">
      <alignment horizontal="center" vertical="center" wrapText="1" readingOrder="2"/>
      <protection hidden="1"/>
    </xf>
    <xf numFmtId="164" fontId="22" fillId="2" borderId="55" xfId="0" applyNumberFormat="1" applyFont="1" applyFill="1" applyBorder="1" applyAlignment="1" applyProtection="1">
      <alignment horizontal="center" vertical="center" wrapText="1" readingOrder="2"/>
      <protection hidden="1"/>
    </xf>
    <xf numFmtId="164" fontId="21" fillId="2" borderId="56" xfId="0" applyNumberFormat="1" applyFont="1" applyFill="1" applyBorder="1" applyAlignment="1" applyProtection="1">
      <alignment horizontal="center" vertical="center" wrapText="1" readingOrder="2"/>
      <protection hidden="1"/>
    </xf>
    <xf numFmtId="164" fontId="21" fillId="5" borderId="65" xfId="0" applyNumberFormat="1" applyFont="1" applyFill="1" applyBorder="1" applyAlignment="1" applyProtection="1">
      <alignment horizontal="center" vertical="center" wrapText="1" readingOrder="2"/>
      <protection hidden="1"/>
    </xf>
    <xf numFmtId="164" fontId="36" fillId="2" borderId="63" xfId="0" applyNumberFormat="1" applyFont="1" applyFill="1" applyBorder="1" applyAlignment="1" applyProtection="1">
      <alignment horizontal="center" vertical="center" wrapText="1" readingOrder="2"/>
      <protection hidden="1"/>
    </xf>
    <xf numFmtId="164" fontId="36" fillId="2" borderId="71" xfId="0" applyNumberFormat="1" applyFont="1" applyFill="1" applyBorder="1" applyAlignment="1" applyProtection="1">
      <alignment horizontal="center" vertical="center" wrapText="1" readingOrder="2"/>
      <protection hidden="1"/>
    </xf>
    <xf numFmtId="9" fontId="28" fillId="28" borderId="52" xfId="2" applyFont="1" applyFill="1" applyBorder="1" applyAlignment="1" applyProtection="1">
      <alignment horizontal="center" vertical="center" wrapText="1" readingOrder="2"/>
      <protection hidden="1"/>
    </xf>
    <xf numFmtId="1" fontId="37" fillId="29" borderId="22" xfId="2" applyNumberFormat="1" applyFont="1" applyFill="1" applyBorder="1" applyAlignment="1">
      <alignment horizontal="center" vertical="center"/>
    </xf>
    <xf numFmtId="0" fontId="21" fillId="26" borderId="36" xfId="0" applyFont="1" applyFill="1" applyBorder="1" applyAlignment="1" applyProtection="1">
      <alignment vertical="center" wrapText="1" readingOrder="2"/>
      <protection hidden="1"/>
    </xf>
    <xf numFmtId="0" fontId="21" fillId="26" borderId="22" xfId="0" applyFont="1" applyFill="1" applyBorder="1" applyAlignment="1" applyProtection="1">
      <alignment vertical="center" wrapText="1" readingOrder="2"/>
      <protection hidden="1"/>
    </xf>
    <xf numFmtId="0" fontId="3" fillId="16" borderId="3"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21" fillId="12" borderId="36" xfId="0" applyFont="1" applyFill="1" applyBorder="1" applyAlignment="1" applyProtection="1">
      <alignment vertical="center" wrapText="1" readingOrder="2"/>
      <protection hidden="1"/>
    </xf>
    <xf numFmtId="0" fontId="20" fillId="11" borderId="60" xfId="0" applyFont="1" applyFill="1" applyBorder="1" applyAlignment="1" applyProtection="1">
      <alignment horizontal="center" vertical="center" wrapText="1" readingOrder="2"/>
      <protection hidden="1"/>
    </xf>
    <xf numFmtId="0" fontId="16" fillId="0" borderId="0" xfId="0" applyFont="1" applyFill="1" applyBorder="1" applyAlignment="1">
      <alignment horizontal="center" vertical="center"/>
    </xf>
    <xf numFmtId="0" fontId="18" fillId="24" borderId="1" xfId="0" applyFont="1" applyFill="1" applyBorder="1" applyAlignment="1" applyProtection="1">
      <alignment horizontal="center" vertical="center"/>
      <protection hidden="1"/>
    </xf>
    <xf numFmtId="0" fontId="18" fillId="24" borderId="35" xfId="0" applyFont="1" applyFill="1" applyBorder="1" applyAlignment="1" applyProtection="1">
      <alignment horizontal="center" vertical="center"/>
      <protection hidden="1"/>
    </xf>
    <xf numFmtId="0" fontId="18" fillId="4" borderId="11" xfId="0" applyFont="1" applyFill="1" applyBorder="1" applyAlignment="1" applyProtection="1">
      <alignment vertical="center" wrapText="1"/>
      <protection hidden="1"/>
    </xf>
    <xf numFmtId="14" fontId="0" fillId="0" borderId="0" xfId="0" applyNumberFormat="1"/>
    <xf numFmtId="164" fontId="22" fillId="2" borderId="66" xfId="0" applyNumberFormat="1" applyFont="1" applyFill="1" applyBorder="1" applyAlignment="1" applyProtection="1">
      <alignment horizontal="center" vertical="center" wrapText="1" readingOrder="2"/>
      <protection hidden="1"/>
    </xf>
    <xf numFmtId="164" fontId="21" fillId="2" borderId="66" xfId="0" applyNumberFormat="1" applyFont="1" applyFill="1" applyBorder="1" applyAlignment="1" applyProtection="1">
      <alignment horizontal="center" vertical="center" wrapText="1" readingOrder="2"/>
      <protection hidden="1"/>
    </xf>
    <xf numFmtId="164" fontId="21" fillId="2" borderId="46" xfId="0" applyNumberFormat="1" applyFont="1" applyFill="1" applyBorder="1" applyAlignment="1" applyProtection="1">
      <alignment horizontal="center" vertical="center" wrapText="1" readingOrder="2"/>
      <protection hidden="1"/>
    </xf>
    <xf numFmtId="9" fontId="21" fillId="30" borderId="16" xfId="0" applyNumberFormat="1" applyFont="1" applyFill="1" applyBorder="1" applyAlignment="1" applyProtection="1">
      <alignment horizontal="center" vertical="center" wrapText="1" readingOrder="2"/>
      <protection hidden="1"/>
    </xf>
    <xf numFmtId="0" fontId="0" fillId="0" borderId="38" xfId="0" applyBorder="1"/>
    <xf numFmtId="0" fontId="29" fillId="10" borderId="38" xfId="0" applyFont="1" applyFill="1" applyBorder="1" applyAlignment="1">
      <alignment horizontal="center"/>
    </xf>
    <xf numFmtId="0" fontId="38" fillId="13" borderId="38" xfId="0" applyFont="1" applyFill="1" applyBorder="1" applyAlignment="1">
      <alignment horizontal="center"/>
    </xf>
    <xf numFmtId="0" fontId="38" fillId="0" borderId="38" xfId="0" applyFont="1" applyBorder="1" applyAlignment="1">
      <alignment horizontal="center"/>
    </xf>
    <xf numFmtId="0" fontId="38" fillId="13" borderId="33" xfId="0" applyFont="1" applyFill="1" applyBorder="1" applyAlignment="1">
      <alignment horizontal="center"/>
    </xf>
    <xf numFmtId="0" fontId="2" fillId="2" borderId="2"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10" fillId="6" borderId="22" xfId="0" applyFont="1" applyFill="1" applyBorder="1" applyAlignment="1" applyProtection="1">
      <alignment horizontal="center" vertical="center"/>
      <protection hidden="1"/>
    </xf>
    <xf numFmtId="0" fontId="10" fillId="6" borderId="20" xfId="0" applyFont="1" applyFill="1" applyBorder="1" applyAlignment="1" applyProtection="1">
      <alignment horizontal="center" vertical="center"/>
      <protection hidden="1"/>
    </xf>
    <xf numFmtId="49" fontId="4" fillId="4" borderId="69" xfId="0" applyNumberFormat="1" applyFont="1" applyFill="1" applyBorder="1" applyAlignment="1" applyProtection="1">
      <alignment horizontal="center" vertical="center" readingOrder="2"/>
      <protection hidden="1"/>
    </xf>
    <xf numFmtId="49" fontId="4" fillId="4" borderId="70" xfId="0" applyNumberFormat="1" applyFont="1" applyFill="1" applyBorder="1" applyAlignment="1" applyProtection="1">
      <alignment horizontal="center" vertical="center" readingOrder="2"/>
      <protection hidden="1"/>
    </xf>
    <xf numFmtId="49" fontId="4" fillId="4" borderId="47" xfId="0" applyNumberFormat="1" applyFont="1" applyFill="1" applyBorder="1" applyAlignment="1" applyProtection="1">
      <alignment horizontal="center" vertical="center" readingOrder="2"/>
      <protection hidden="1"/>
    </xf>
    <xf numFmtId="0" fontId="37" fillId="0" borderId="22"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20" xfId="0" applyFont="1" applyFill="1" applyBorder="1" applyAlignment="1">
      <alignment horizontal="center" vertical="center"/>
    </xf>
    <xf numFmtId="0" fontId="21" fillId="25" borderId="22" xfId="0" applyFont="1" applyFill="1" applyBorder="1" applyAlignment="1" applyProtection="1">
      <alignment horizontal="center" vertical="center" wrapText="1" readingOrder="2"/>
      <protection hidden="1"/>
    </xf>
    <xf numFmtId="0" fontId="21" fillId="25" borderId="15" xfId="0" applyFont="1" applyFill="1" applyBorder="1" applyAlignment="1" applyProtection="1">
      <alignment horizontal="center" vertical="center" wrapText="1" readingOrder="2"/>
      <protection hidden="1"/>
    </xf>
    <xf numFmtId="0" fontId="21" fillId="25" borderId="20" xfId="0" applyFont="1" applyFill="1" applyBorder="1" applyAlignment="1" applyProtection="1">
      <alignment horizontal="center" vertical="center" wrapText="1" readingOrder="2"/>
      <protection hidden="1"/>
    </xf>
    <xf numFmtId="0" fontId="23" fillId="27" borderId="68" xfId="0" applyNumberFormat="1" applyFont="1" applyFill="1" applyBorder="1" applyAlignment="1" applyProtection="1">
      <alignment horizontal="center" vertical="center" wrapText="1" readingOrder="2"/>
      <protection locked="0"/>
    </xf>
    <xf numFmtId="0" fontId="23" fillId="27" borderId="15" xfId="0" applyNumberFormat="1" applyFont="1" applyFill="1" applyBorder="1" applyAlignment="1" applyProtection="1">
      <alignment horizontal="center" vertical="center" wrapText="1" readingOrder="2"/>
      <protection locked="0"/>
    </xf>
    <xf numFmtId="2" fontId="26" fillId="28" borderId="52" xfId="0" applyNumberFormat="1" applyFont="1" applyFill="1" applyBorder="1" applyAlignment="1" applyProtection="1">
      <alignment horizontal="center" vertical="center" wrapText="1" readingOrder="2"/>
      <protection locked="0"/>
    </xf>
    <xf numFmtId="2" fontId="26" fillId="28" borderId="53" xfId="0" applyNumberFormat="1" applyFont="1" applyFill="1" applyBorder="1" applyAlignment="1" applyProtection="1">
      <alignment horizontal="center" vertical="center" wrapText="1" readingOrder="2"/>
      <protection locked="0"/>
    </xf>
    <xf numFmtId="2" fontId="26" fillId="28" borderId="54" xfId="0" applyNumberFormat="1" applyFont="1" applyFill="1" applyBorder="1" applyAlignment="1" applyProtection="1">
      <alignment horizontal="center" vertical="center" wrapText="1" readingOrder="2"/>
      <protection locked="0"/>
    </xf>
    <xf numFmtId="0" fontId="20" fillId="11" borderId="9" xfId="0" applyFont="1" applyFill="1" applyBorder="1" applyAlignment="1" applyProtection="1">
      <alignment horizontal="center" vertical="center" wrapText="1" readingOrder="2"/>
      <protection hidden="1"/>
    </xf>
    <xf numFmtId="0" fontId="20" fillId="11" borderId="52" xfId="0" applyNumberFormat="1" applyFont="1" applyFill="1" applyBorder="1" applyAlignment="1" applyProtection="1">
      <alignment horizontal="center" vertical="center" wrapText="1" readingOrder="2"/>
      <protection hidden="1"/>
    </xf>
    <xf numFmtId="0" fontId="20" fillId="11" borderId="53" xfId="0" applyNumberFormat="1" applyFont="1" applyFill="1" applyBorder="1" applyAlignment="1" applyProtection="1">
      <alignment horizontal="center" vertical="center" wrapText="1" readingOrder="2"/>
      <protection hidden="1"/>
    </xf>
    <xf numFmtId="0" fontId="20" fillId="11" borderId="54" xfId="0" applyNumberFormat="1" applyFont="1" applyFill="1" applyBorder="1" applyAlignment="1" applyProtection="1">
      <alignment horizontal="center" vertical="center" wrapText="1" readingOrder="2"/>
      <protection hidden="1"/>
    </xf>
    <xf numFmtId="0" fontId="26" fillId="29" borderId="22" xfId="0" applyFont="1" applyFill="1" applyBorder="1" applyAlignment="1" applyProtection="1">
      <alignment horizontal="center" vertical="center" wrapText="1" readingOrder="2"/>
      <protection hidden="1"/>
    </xf>
    <xf numFmtId="0" fontId="26" fillId="29" borderId="15" xfId="0" applyFont="1" applyFill="1" applyBorder="1" applyAlignment="1" applyProtection="1">
      <alignment horizontal="center" vertical="center" wrapText="1" readingOrder="2"/>
      <protection hidden="1"/>
    </xf>
    <xf numFmtId="0" fontId="26" fillId="29" borderId="20" xfId="0" applyFont="1" applyFill="1" applyBorder="1" applyAlignment="1" applyProtection="1">
      <alignment horizontal="center" vertical="center" wrapText="1" readingOrder="2"/>
      <protection hidden="1"/>
    </xf>
    <xf numFmtId="0" fontId="26" fillId="28" borderId="52" xfId="0" applyFont="1" applyFill="1" applyBorder="1" applyAlignment="1" applyProtection="1">
      <alignment horizontal="center" vertical="center" wrapText="1" readingOrder="2"/>
      <protection hidden="1"/>
    </xf>
    <xf numFmtId="0" fontId="26" fillId="28" borderId="53" xfId="0" applyFont="1" applyFill="1" applyBorder="1" applyAlignment="1" applyProtection="1">
      <alignment horizontal="center" vertical="center" wrapText="1" readingOrder="2"/>
      <protection hidden="1"/>
    </xf>
    <xf numFmtId="0" fontId="26" fillId="28" borderId="54" xfId="0" applyFont="1" applyFill="1" applyBorder="1" applyAlignment="1" applyProtection="1">
      <alignment horizontal="center" vertical="center" wrapText="1" readingOrder="2"/>
      <protection hidden="1"/>
    </xf>
    <xf numFmtId="0" fontId="21" fillId="12" borderId="36" xfId="0" applyFont="1" applyFill="1" applyBorder="1" applyAlignment="1" applyProtection="1">
      <alignment horizontal="center" vertical="center" wrapText="1" readingOrder="2"/>
      <protection hidden="1"/>
    </xf>
    <xf numFmtId="0" fontId="21" fillId="12" borderId="37" xfId="0" applyFont="1" applyFill="1" applyBorder="1" applyAlignment="1" applyProtection="1">
      <alignment horizontal="center" vertical="center" wrapText="1" readingOrder="2"/>
      <protection hidden="1"/>
    </xf>
    <xf numFmtId="9" fontId="21" fillId="13" borderId="61" xfId="2" applyFont="1" applyFill="1" applyBorder="1" applyAlignment="1" applyProtection="1">
      <alignment horizontal="center" vertical="center" wrapText="1" readingOrder="2"/>
      <protection hidden="1"/>
    </xf>
    <xf numFmtId="9" fontId="21" fillId="13" borderId="44" xfId="2" applyFont="1" applyFill="1" applyBorder="1" applyAlignment="1" applyProtection="1">
      <alignment horizontal="center" vertical="center" wrapText="1" readingOrder="2"/>
      <protection hidden="1"/>
    </xf>
    <xf numFmtId="9" fontId="21" fillId="13" borderId="21" xfId="2" applyFont="1" applyFill="1" applyBorder="1" applyAlignment="1" applyProtection="1">
      <alignment horizontal="center" vertical="center" wrapText="1" readingOrder="2"/>
      <protection hidden="1"/>
    </xf>
    <xf numFmtId="0" fontId="21" fillId="13" borderId="36" xfId="0" applyFont="1" applyFill="1" applyBorder="1" applyAlignment="1" applyProtection="1">
      <alignment horizontal="center" vertical="center" wrapText="1" readingOrder="2"/>
      <protection hidden="1"/>
    </xf>
    <xf numFmtId="0" fontId="21" fillId="13" borderId="25" xfId="0" applyFont="1" applyFill="1" applyBorder="1" applyAlignment="1" applyProtection="1">
      <alignment horizontal="center" vertical="center" wrapText="1" readingOrder="2"/>
      <protection hidden="1"/>
    </xf>
    <xf numFmtId="0" fontId="23" fillId="14" borderId="59" xfId="0" applyFont="1" applyFill="1" applyBorder="1" applyAlignment="1" applyProtection="1">
      <alignment horizontal="center" vertical="center" wrapText="1" readingOrder="2"/>
      <protection hidden="1"/>
    </xf>
    <xf numFmtId="0" fontId="23" fillId="14" borderId="5" xfId="0" applyFont="1" applyFill="1" applyBorder="1" applyAlignment="1" applyProtection="1">
      <alignment horizontal="center" vertical="center" wrapText="1" readingOrder="2"/>
      <protection hidden="1"/>
    </xf>
    <xf numFmtId="0" fontId="23" fillId="14" borderId="25" xfId="0" applyFont="1" applyFill="1" applyBorder="1" applyAlignment="1" applyProtection="1">
      <alignment horizontal="center" vertical="center" wrapText="1" readingOrder="2"/>
      <protection hidden="1"/>
    </xf>
    <xf numFmtId="0" fontId="23" fillId="14" borderId="0" xfId="0" applyFont="1" applyFill="1" applyBorder="1" applyAlignment="1" applyProtection="1">
      <alignment horizontal="center" vertical="center" wrapText="1" readingOrder="2"/>
      <protection hidden="1"/>
    </xf>
    <xf numFmtId="0" fontId="23" fillId="14" borderId="52" xfId="0" applyFont="1" applyFill="1" applyBorder="1" applyAlignment="1" applyProtection="1">
      <alignment horizontal="center" vertical="center" wrapText="1" readingOrder="2"/>
      <protection hidden="1"/>
    </xf>
    <xf numFmtId="0" fontId="23" fillId="14" borderId="53" xfId="0" applyFont="1" applyFill="1" applyBorder="1" applyAlignment="1" applyProtection="1">
      <alignment horizontal="center" vertical="center" wrapText="1" readingOrder="2"/>
      <protection hidden="1"/>
    </xf>
    <xf numFmtId="0" fontId="21" fillId="26" borderId="52" xfId="0" applyFont="1" applyFill="1" applyBorder="1" applyAlignment="1" applyProtection="1">
      <alignment horizontal="center" vertical="center" wrapText="1" readingOrder="2"/>
      <protection hidden="1"/>
    </xf>
    <xf numFmtId="0" fontId="21" fillId="26" borderId="54" xfId="0" applyFont="1" applyFill="1" applyBorder="1" applyAlignment="1" applyProtection="1">
      <alignment horizontal="center" vertical="center" wrapText="1" readingOrder="2"/>
      <protection hidden="1"/>
    </xf>
    <xf numFmtId="0" fontId="21" fillId="26" borderId="22" xfId="0" applyFont="1" applyFill="1" applyBorder="1" applyAlignment="1" applyProtection="1">
      <alignment horizontal="center" vertical="center" wrapText="1" readingOrder="2"/>
      <protection hidden="1"/>
    </xf>
    <xf numFmtId="0" fontId="21" fillId="26" borderId="20" xfId="0" applyFont="1" applyFill="1" applyBorder="1" applyAlignment="1" applyProtection="1">
      <alignment horizontal="center" vertical="center" wrapText="1" readingOrder="2"/>
      <protection hidden="1"/>
    </xf>
    <xf numFmtId="0" fontId="21" fillId="13" borderId="61" xfId="0" applyFont="1" applyFill="1" applyBorder="1" applyAlignment="1" applyProtection="1">
      <alignment horizontal="center" vertical="center" wrapText="1" readingOrder="2"/>
      <protection hidden="1"/>
    </xf>
    <xf numFmtId="0" fontId="21" fillId="13" borderId="44" xfId="0" applyFont="1" applyFill="1" applyBorder="1" applyAlignment="1" applyProtection="1">
      <alignment horizontal="center" vertical="center" wrapText="1" readingOrder="2"/>
      <protection hidden="1"/>
    </xf>
    <xf numFmtId="0" fontId="21" fillId="13" borderId="21" xfId="0" applyFont="1" applyFill="1" applyBorder="1" applyAlignment="1" applyProtection="1">
      <alignment horizontal="center" vertical="center" wrapText="1" readingOrder="2"/>
      <protection hidden="1"/>
    </xf>
    <xf numFmtId="0" fontId="20" fillId="11" borderId="1" xfId="0" applyFont="1" applyFill="1" applyBorder="1" applyAlignment="1" applyProtection="1">
      <alignment horizontal="center" vertical="center" wrapText="1" readingOrder="2"/>
      <protection hidden="1"/>
    </xf>
    <xf numFmtId="0" fontId="20" fillId="11" borderId="39" xfId="0" applyFont="1" applyFill="1" applyBorder="1" applyAlignment="1" applyProtection="1">
      <alignment horizontal="center" vertical="center" wrapText="1" readingOrder="2"/>
      <protection hidden="1"/>
    </xf>
    <xf numFmtId="0" fontId="20" fillId="11" borderId="10" xfId="0" applyFont="1" applyFill="1" applyBorder="1" applyAlignment="1" applyProtection="1">
      <alignment horizontal="center" vertical="center" wrapText="1" readingOrder="2"/>
      <protection hidden="1"/>
    </xf>
    <xf numFmtId="0" fontId="20" fillId="11" borderId="8" xfId="0" applyFont="1" applyFill="1" applyBorder="1" applyAlignment="1" applyProtection="1">
      <alignment horizontal="center" vertical="center" wrapText="1" readingOrder="2"/>
      <protection hidden="1"/>
    </xf>
    <xf numFmtId="0" fontId="20" fillId="11" borderId="42" xfId="0" applyFont="1" applyFill="1" applyBorder="1" applyAlignment="1" applyProtection="1">
      <alignment horizontal="center" vertical="center" wrapText="1" readingOrder="2"/>
      <protection hidden="1"/>
    </xf>
    <xf numFmtId="0" fontId="20" fillId="11" borderId="43" xfId="0" applyFont="1" applyFill="1" applyBorder="1" applyAlignment="1" applyProtection="1">
      <alignment horizontal="center" vertical="center" wrapText="1" readingOrder="2"/>
      <protection hidden="1"/>
    </xf>
    <xf numFmtId="0" fontId="4" fillId="16" borderId="61" xfId="0" applyFont="1" applyFill="1" applyBorder="1" applyAlignment="1">
      <alignment horizontal="center" vertical="center" wrapText="1"/>
    </xf>
    <xf numFmtId="0" fontId="4" fillId="16" borderId="44" xfId="0" applyFont="1" applyFill="1" applyBorder="1" applyAlignment="1">
      <alignment horizontal="center" vertical="center" wrapText="1"/>
    </xf>
    <xf numFmtId="0" fontId="4" fillId="16" borderId="21" xfId="0" applyFont="1" applyFill="1" applyBorder="1" applyAlignment="1">
      <alignment horizontal="center" vertical="center" wrapText="1"/>
    </xf>
    <xf numFmtId="0" fontId="4" fillId="11" borderId="36" xfId="0" applyFont="1" applyFill="1" applyBorder="1" applyAlignment="1">
      <alignment horizontal="center" vertical="center" wrapText="1"/>
    </xf>
    <xf numFmtId="0" fontId="4" fillId="11" borderId="25" xfId="0" applyFont="1" applyFill="1" applyBorder="1" applyAlignment="1">
      <alignment horizontal="center" vertical="center" wrapText="1"/>
    </xf>
    <xf numFmtId="0" fontId="4" fillId="11" borderId="36" xfId="0" applyFont="1" applyFill="1" applyBorder="1" applyAlignment="1" applyProtection="1">
      <alignment horizontal="center" vertical="center" wrapText="1"/>
      <protection hidden="1"/>
    </xf>
    <xf numFmtId="0" fontId="4" fillId="11" borderId="25" xfId="0" applyFont="1" applyFill="1" applyBorder="1" applyAlignment="1" applyProtection="1">
      <alignment horizontal="center" vertical="center" wrapText="1"/>
      <protection hidden="1"/>
    </xf>
    <xf numFmtId="0" fontId="4" fillId="15" borderId="36" xfId="0" applyFont="1" applyFill="1" applyBorder="1" applyAlignment="1" applyProtection="1">
      <alignment horizontal="center" vertical="center" wrapText="1" readingOrder="2"/>
      <protection hidden="1"/>
    </xf>
    <xf numFmtId="0" fontId="4" fillId="15" borderId="24" xfId="0" applyFont="1" applyFill="1" applyBorder="1" applyAlignment="1" applyProtection="1">
      <alignment horizontal="center" vertical="center" wrapText="1" readingOrder="2"/>
      <protection hidden="1"/>
    </xf>
    <xf numFmtId="0" fontId="4" fillId="15" borderId="36" xfId="0" applyFont="1" applyFill="1" applyBorder="1" applyAlignment="1">
      <alignment horizontal="center" vertical="center"/>
    </xf>
    <xf numFmtId="0" fontId="4" fillId="15" borderId="37" xfId="0" applyFont="1" applyFill="1" applyBorder="1" applyAlignment="1">
      <alignment horizontal="center" vertical="center"/>
    </xf>
    <xf numFmtId="0" fontId="4" fillId="15" borderId="52" xfId="0" applyFont="1" applyFill="1" applyBorder="1" applyAlignment="1">
      <alignment horizontal="center" vertical="center"/>
    </xf>
    <xf numFmtId="0" fontId="4" fillId="15" borderId="53" xfId="0" applyFont="1" applyFill="1" applyBorder="1" applyAlignment="1">
      <alignment horizontal="center" vertical="center"/>
    </xf>
    <xf numFmtId="0" fontId="20" fillId="11" borderId="40" xfId="0" applyFont="1" applyFill="1" applyBorder="1" applyAlignment="1" applyProtection="1">
      <alignment horizontal="center" vertical="center" wrapText="1" readingOrder="2"/>
      <protection hidden="1"/>
    </xf>
    <xf numFmtId="0" fontId="20" fillId="11" borderId="35" xfId="0" applyFont="1" applyFill="1" applyBorder="1" applyAlignment="1" applyProtection="1">
      <alignment horizontal="center" vertical="center" wrapText="1" readingOrder="2"/>
      <protection hidden="1"/>
    </xf>
    <xf numFmtId="0" fontId="20" fillId="11" borderId="27" xfId="0" applyNumberFormat="1" applyFont="1" applyFill="1" applyBorder="1" applyAlignment="1" applyProtection="1">
      <alignment horizontal="right" vertical="center" wrapText="1" readingOrder="2"/>
      <protection hidden="1"/>
    </xf>
    <xf numFmtId="0" fontId="20" fillId="11" borderId="42" xfId="0" applyNumberFormat="1" applyFont="1" applyFill="1" applyBorder="1" applyAlignment="1" applyProtection="1">
      <alignment horizontal="right" vertical="center" wrapText="1" readingOrder="2"/>
      <protection hidden="1"/>
    </xf>
    <xf numFmtId="0" fontId="20" fillId="11" borderId="51" xfId="0" applyNumberFormat="1" applyFont="1" applyFill="1" applyBorder="1" applyAlignment="1" applyProtection="1">
      <alignment horizontal="right" vertical="center" wrapText="1" readingOrder="2"/>
      <protection hidden="1"/>
    </xf>
    <xf numFmtId="2" fontId="29" fillId="20" borderId="22" xfId="0" applyNumberFormat="1" applyFont="1" applyFill="1" applyBorder="1" applyAlignment="1">
      <alignment horizontal="center" vertical="center"/>
    </xf>
    <xf numFmtId="2" fontId="29" fillId="20" borderId="15" xfId="0" applyNumberFormat="1" applyFont="1" applyFill="1" applyBorder="1" applyAlignment="1">
      <alignment horizontal="center" vertical="center"/>
    </xf>
    <xf numFmtId="2" fontId="29" fillId="20" borderId="20" xfId="0" applyNumberFormat="1" applyFont="1" applyFill="1" applyBorder="1" applyAlignment="1">
      <alignment horizontal="center" vertical="center"/>
    </xf>
    <xf numFmtId="0" fontId="4" fillId="15" borderId="25" xfId="0" applyFont="1" applyFill="1" applyBorder="1" applyAlignment="1">
      <alignment horizontal="center" vertical="center"/>
    </xf>
    <xf numFmtId="0" fontId="4" fillId="15" borderId="0" xfId="0" applyFont="1" applyFill="1" applyBorder="1" applyAlignment="1">
      <alignment horizontal="center" vertical="center"/>
    </xf>
    <xf numFmtId="0" fontId="18" fillId="19" borderId="61" xfId="0" applyFont="1" applyFill="1" applyBorder="1" applyAlignment="1" applyProtection="1">
      <alignment horizontal="center" vertical="center"/>
      <protection hidden="1"/>
    </xf>
    <xf numFmtId="0" fontId="18" fillId="19" borderId="57" xfId="0" applyFont="1" applyFill="1" applyBorder="1" applyAlignment="1" applyProtection="1">
      <alignment horizontal="center" vertical="center"/>
      <protection hidden="1"/>
    </xf>
    <xf numFmtId="0" fontId="18" fillId="21" borderId="22" xfId="0" applyFont="1" applyFill="1" applyBorder="1" applyAlignment="1" applyProtection="1">
      <alignment horizontal="center"/>
      <protection hidden="1"/>
    </xf>
    <xf numFmtId="0" fontId="18" fillId="21" borderId="20" xfId="0" applyFont="1" applyFill="1" applyBorder="1" applyAlignment="1" applyProtection="1">
      <alignment horizontal="center"/>
      <protection hidden="1"/>
    </xf>
    <xf numFmtId="0" fontId="18" fillId="8" borderId="62" xfId="0" applyFont="1" applyFill="1" applyBorder="1" applyAlignment="1" applyProtection="1">
      <alignment horizontal="center" vertical="center"/>
      <protection hidden="1"/>
    </xf>
    <xf numFmtId="0" fontId="18" fillId="8" borderId="64" xfId="0" applyFont="1" applyFill="1" applyBorder="1" applyAlignment="1" applyProtection="1">
      <alignment horizontal="center" vertical="center"/>
      <protection hidden="1"/>
    </xf>
    <xf numFmtId="0" fontId="18" fillId="0" borderId="29" xfId="0" applyFont="1" applyBorder="1" applyAlignment="1">
      <alignment horizontal="center"/>
    </xf>
    <xf numFmtId="0" fontId="18" fillId="0" borderId="2" xfId="0" applyFont="1" applyBorder="1" applyAlignment="1">
      <alignment horizontal="center"/>
    </xf>
    <xf numFmtId="0" fontId="18" fillId="0" borderId="30" xfId="0" applyFont="1" applyBorder="1" applyAlignment="1">
      <alignment horizontal="center"/>
    </xf>
    <xf numFmtId="0" fontId="0" fillId="0" borderId="29" xfId="0" applyBorder="1" applyAlignment="1">
      <alignment horizontal="center"/>
    </xf>
    <xf numFmtId="0" fontId="0" fillId="0" borderId="2" xfId="0" applyBorder="1" applyAlignment="1">
      <alignment horizontal="center"/>
    </xf>
    <xf numFmtId="0" fontId="0" fillId="0" borderId="30" xfId="0"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24" xfId="0" applyFont="1" applyBorder="1" applyAlignment="1">
      <alignment horizontal="center"/>
    </xf>
    <xf numFmtId="0" fontId="18" fillId="0" borderId="0" xfId="0" applyFont="1" applyBorder="1" applyAlignment="1">
      <alignment horizontal="center"/>
    </xf>
  </cellXfs>
  <cellStyles count="3">
    <cellStyle name="Normal" xfId="0" builtinId="0"/>
    <cellStyle name="Percent" xfId="2" builtinId="5"/>
    <cellStyle name="היפר-קישור" xfId="1" builtinId="8"/>
  </cellStyles>
  <dxfs count="28">
    <dxf>
      <fill>
        <patternFill>
          <bgColor rgb="FFFF0000"/>
        </patternFill>
      </fill>
    </dxf>
    <dxf>
      <fill>
        <patternFill>
          <bgColor rgb="FFFFFF00"/>
        </patternFill>
      </fill>
    </dxf>
    <dxf>
      <fill>
        <patternFill>
          <bgColor rgb="FFFF0000"/>
        </patternFill>
      </fill>
    </dxf>
    <dxf>
      <fill>
        <patternFill>
          <bgColor rgb="FFFFFF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s>
  <tableStyles count="0" defaultTableStyle="TableStyleMedium2" defaultPivotStyle="PivotStyleLight16"/>
  <colors>
    <mruColors>
      <color rgb="FFEAE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rightToLeft="1" zoomScale="90" zoomScaleNormal="90" workbookViewId="0">
      <selection activeCell="B13" sqref="B13"/>
    </sheetView>
  </sheetViews>
  <sheetFormatPr defaultRowHeight="14.25"/>
  <cols>
    <col min="2" max="2" width="66.625" customWidth="1"/>
    <col min="3" max="3" width="22.625" customWidth="1"/>
    <col min="4" max="4" width="19.875" customWidth="1"/>
    <col min="5" max="5" width="19" customWidth="1"/>
    <col min="9" max="10" width="9.875" bestFit="1" customWidth="1"/>
  </cols>
  <sheetData>
    <row r="1" spans="1:10" ht="18.75">
      <c r="A1" s="1"/>
      <c r="B1" s="211" t="s">
        <v>0</v>
      </c>
      <c r="C1" s="2">
        <v>1</v>
      </c>
      <c r="D1" s="2">
        <v>2</v>
      </c>
      <c r="E1" s="2">
        <v>3</v>
      </c>
    </row>
    <row r="2" spans="1:10" ht="16.5" thickBot="1">
      <c r="A2" s="3"/>
      <c r="B2" s="212"/>
      <c r="C2" s="4"/>
      <c r="D2" s="4"/>
      <c r="E2" s="4"/>
    </row>
    <row r="3" spans="1:10" ht="15.75">
      <c r="A3" s="5"/>
      <c r="B3" s="6" t="s">
        <v>1</v>
      </c>
      <c r="C3" s="7"/>
      <c r="D3" s="7"/>
      <c r="E3" s="7"/>
    </row>
    <row r="4" spans="1:10" ht="15.75">
      <c r="A4" s="8"/>
      <c r="B4" s="9" t="s">
        <v>2</v>
      </c>
      <c r="C4" s="7"/>
      <c r="D4" s="7"/>
      <c r="E4" s="7"/>
    </row>
    <row r="5" spans="1:10" ht="15.75">
      <c r="A5" s="10"/>
      <c r="B5" s="11" t="s">
        <v>3</v>
      </c>
      <c r="C5" s="12"/>
      <c r="D5" s="12"/>
      <c r="E5" s="4"/>
    </row>
    <row r="6" spans="1:10" ht="16.5" thickBot="1">
      <c r="A6" s="3" t="s">
        <v>4</v>
      </c>
      <c r="B6" s="13" t="s">
        <v>5</v>
      </c>
      <c r="C6" s="14"/>
      <c r="D6" s="14"/>
      <c r="E6" s="14"/>
    </row>
    <row r="7" spans="1:10" ht="17.25" thickBot="1">
      <c r="A7" s="15" t="s">
        <v>104</v>
      </c>
      <c r="B7" s="16" t="s">
        <v>6</v>
      </c>
      <c r="C7" s="17"/>
      <c r="D7" s="17"/>
      <c r="E7" s="17"/>
      <c r="I7" s="201"/>
    </row>
    <row r="8" spans="1:10" ht="48" customHeight="1">
      <c r="A8" s="18" t="s">
        <v>105</v>
      </c>
      <c r="B8" s="19" t="s">
        <v>7</v>
      </c>
      <c r="C8" s="20"/>
      <c r="D8" s="20"/>
      <c r="E8" s="20"/>
      <c r="I8" s="201"/>
      <c r="J8" s="201"/>
    </row>
    <row r="9" spans="1:10" ht="47.25">
      <c r="A9" s="18" t="s">
        <v>106</v>
      </c>
      <c r="B9" s="22" t="s">
        <v>8</v>
      </c>
      <c r="C9" s="20"/>
      <c r="D9" s="20"/>
      <c r="E9" s="20"/>
      <c r="J9" s="201"/>
    </row>
    <row r="10" spans="1:10" ht="68.25" customHeight="1">
      <c r="A10" s="18" t="s">
        <v>107</v>
      </c>
      <c r="B10" s="35" t="s">
        <v>9</v>
      </c>
      <c r="C10" s="20"/>
      <c r="D10" s="20"/>
      <c r="E10" s="20"/>
    </row>
    <row r="11" spans="1:10" ht="68.25" customHeight="1">
      <c r="A11" s="18" t="s">
        <v>108</v>
      </c>
      <c r="B11" s="23" t="s">
        <v>110</v>
      </c>
      <c r="C11" s="20"/>
      <c r="D11" s="20"/>
      <c r="E11" s="20"/>
    </row>
    <row r="12" spans="1:10" ht="95.25" thickBot="1">
      <c r="A12" s="18" t="s">
        <v>109</v>
      </c>
      <c r="B12" s="23" t="s">
        <v>180</v>
      </c>
      <c r="C12" s="20"/>
      <c r="D12" s="21"/>
      <c r="E12" s="21"/>
    </row>
    <row r="13" spans="1:10" ht="17.25" thickBot="1">
      <c r="A13" s="18" t="s">
        <v>111</v>
      </c>
      <c r="B13" s="24" t="s">
        <v>17</v>
      </c>
      <c r="C13" s="25"/>
      <c r="D13" s="25"/>
      <c r="E13" s="25"/>
    </row>
    <row r="14" spans="1:10" ht="17.25" thickBot="1">
      <c r="A14" s="215" t="s">
        <v>112</v>
      </c>
      <c r="B14" s="36" t="s">
        <v>113</v>
      </c>
      <c r="C14" s="25"/>
      <c r="D14" s="25"/>
      <c r="E14" s="25"/>
    </row>
    <row r="15" spans="1:10" ht="45" customHeight="1">
      <c r="A15" s="216"/>
      <c r="B15" s="38" t="s">
        <v>117</v>
      </c>
      <c r="C15" s="37"/>
      <c r="D15" s="20"/>
      <c r="E15" s="21"/>
    </row>
    <row r="16" spans="1:10" ht="26.25" customHeight="1">
      <c r="A16" s="216"/>
      <c r="B16" s="38" t="s">
        <v>118</v>
      </c>
      <c r="C16" s="37"/>
      <c r="D16" s="21"/>
      <c r="E16" s="21"/>
    </row>
    <row r="17" spans="1:5" ht="27.75" customHeight="1">
      <c r="A17" s="216"/>
      <c r="B17" s="38" t="s">
        <v>116</v>
      </c>
      <c r="C17" s="37"/>
      <c r="D17" s="21"/>
      <c r="E17" s="21"/>
    </row>
    <row r="18" spans="1:5" ht="26.25" customHeight="1">
      <c r="A18" s="216"/>
      <c r="B18" s="38" t="s">
        <v>115</v>
      </c>
      <c r="C18" s="37"/>
      <c r="D18" s="21"/>
      <c r="E18" s="21"/>
    </row>
    <row r="19" spans="1:5" ht="26.25" customHeight="1" thickBot="1">
      <c r="A19" s="217"/>
      <c r="B19" s="38" t="s">
        <v>114</v>
      </c>
      <c r="C19" s="37"/>
      <c r="D19" s="21"/>
      <c r="E19" s="21"/>
    </row>
    <row r="20" spans="1:5" ht="20.25" thickBot="1">
      <c r="A20" s="213" t="s">
        <v>10</v>
      </c>
      <c r="B20" s="214"/>
      <c r="C20" s="26"/>
      <c r="D20" s="26"/>
      <c r="E20" s="26"/>
    </row>
    <row r="21" spans="1:5" ht="15" thickBot="1">
      <c r="A21" s="27"/>
      <c r="B21" s="28"/>
      <c r="C21" s="28"/>
      <c r="D21" s="28"/>
      <c r="E21" s="28"/>
    </row>
    <row r="22" spans="1:5" ht="17.25" thickBot="1">
      <c r="A22" s="29">
        <v>9</v>
      </c>
      <c r="B22" s="30" t="s">
        <v>11</v>
      </c>
      <c r="C22" s="31"/>
      <c r="D22" s="31"/>
      <c r="E22" s="31"/>
    </row>
    <row r="23" spans="1:5" ht="30" customHeight="1">
      <c r="A23" s="32" t="s">
        <v>119</v>
      </c>
      <c r="B23" s="33" t="s">
        <v>130</v>
      </c>
      <c r="C23" s="20"/>
      <c r="D23" s="20"/>
      <c r="E23" s="20"/>
    </row>
    <row r="24" spans="1:5" ht="69" customHeight="1">
      <c r="A24" s="176" t="s">
        <v>120</v>
      </c>
      <c r="B24" s="33" t="s">
        <v>12</v>
      </c>
      <c r="C24" s="20"/>
      <c r="D24" s="20"/>
      <c r="E24" s="20"/>
    </row>
    <row r="25" spans="1:5" ht="45">
      <c r="A25" s="176" t="s">
        <v>121</v>
      </c>
      <c r="B25" s="33" t="s">
        <v>13</v>
      </c>
      <c r="C25" s="20"/>
      <c r="D25" s="20"/>
      <c r="E25" s="20"/>
    </row>
    <row r="26" spans="1:5" ht="30">
      <c r="A26" s="176" t="s">
        <v>122</v>
      </c>
      <c r="B26" s="33" t="s">
        <v>131</v>
      </c>
      <c r="C26" s="20"/>
      <c r="D26" s="20"/>
      <c r="E26" s="20"/>
    </row>
    <row r="27" spans="1:5" ht="30">
      <c r="A27" s="176" t="s">
        <v>123</v>
      </c>
      <c r="B27" s="33" t="s">
        <v>18</v>
      </c>
      <c r="C27" s="20"/>
      <c r="D27" s="20"/>
      <c r="E27" s="20"/>
    </row>
    <row r="28" spans="1:5" ht="15.75">
      <c r="A28" s="176" t="s">
        <v>124</v>
      </c>
      <c r="B28" s="33" t="s">
        <v>19</v>
      </c>
      <c r="C28" s="20"/>
      <c r="D28" s="20"/>
      <c r="E28" s="20"/>
    </row>
    <row r="29" spans="1:5" ht="15.75">
      <c r="A29" s="176" t="s">
        <v>125</v>
      </c>
      <c r="B29" s="33" t="s">
        <v>20</v>
      </c>
      <c r="C29" s="20"/>
      <c r="D29" s="20"/>
      <c r="E29" s="20"/>
    </row>
    <row r="30" spans="1:5" ht="15.75">
      <c r="A30" s="176" t="s">
        <v>126</v>
      </c>
      <c r="B30" s="33" t="s">
        <v>21</v>
      </c>
      <c r="C30" s="20"/>
      <c r="D30" s="20"/>
      <c r="E30" s="20"/>
    </row>
    <row r="31" spans="1:5" ht="60">
      <c r="A31" s="176" t="s">
        <v>127</v>
      </c>
      <c r="B31" s="33" t="s">
        <v>132</v>
      </c>
      <c r="C31" s="20"/>
      <c r="D31" s="20"/>
      <c r="E31" s="20"/>
    </row>
    <row r="32" spans="1:5" ht="30">
      <c r="A32" s="176" t="s">
        <v>128</v>
      </c>
      <c r="B32" s="33" t="s">
        <v>14</v>
      </c>
      <c r="C32" s="20"/>
      <c r="D32" s="20"/>
      <c r="E32" s="20"/>
    </row>
    <row r="33" spans="1:5" ht="30">
      <c r="A33" s="176" t="s">
        <v>129</v>
      </c>
      <c r="B33" s="33" t="s">
        <v>22</v>
      </c>
      <c r="C33" s="20"/>
      <c r="D33" s="20"/>
      <c r="E33" s="20"/>
    </row>
    <row r="34" spans="1:5" ht="15.75">
      <c r="A34" s="176" t="s">
        <v>133</v>
      </c>
      <c r="B34" s="34" t="s">
        <v>16</v>
      </c>
      <c r="C34" s="20"/>
      <c r="D34" s="20"/>
      <c r="E34" s="20"/>
    </row>
    <row r="35" spans="1:5" ht="15.75">
      <c r="A35" s="176" t="s">
        <v>134</v>
      </c>
      <c r="B35" s="179" t="s">
        <v>136</v>
      </c>
      <c r="C35" s="37"/>
      <c r="D35" s="20"/>
      <c r="E35" s="20"/>
    </row>
    <row r="36" spans="1:5" ht="45">
      <c r="A36" s="176" t="s">
        <v>135</v>
      </c>
      <c r="B36" s="33" t="s">
        <v>15</v>
      </c>
      <c r="C36" s="20"/>
      <c r="D36" s="20"/>
      <c r="E36" s="20"/>
    </row>
    <row r="37" spans="1:5" ht="30.75" thickBot="1">
      <c r="A37" s="176" t="s">
        <v>137</v>
      </c>
      <c r="B37" s="33" t="s">
        <v>23</v>
      </c>
      <c r="C37" s="20"/>
      <c r="D37" s="20"/>
      <c r="E37" s="20"/>
    </row>
    <row r="38" spans="1:5" ht="17.25" thickBot="1">
      <c r="A38" s="29">
        <v>9.2200000000000006</v>
      </c>
      <c r="B38" s="30" t="s">
        <v>24</v>
      </c>
      <c r="C38" s="31"/>
      <c r="D38" s="31"/>
      <c r="E38" s="31"/>
    </row>
    <row r="39" spans="1:5" ht="60">
      <c r="A39" s="32" t="s">
        <v>138</v>
      </c>
      <c r="B39" s="33" t="s">
        <v>140</v>
      </c>
      <c r="C39" s="20"/>
      <c r="D39" s="20"/>
      <c r="E39" s="20"/>
    </row>
    <row r="40" spans="1:5" ht="120">
      <c r="A40" s="176" t="s">
        <v>139</v>
      </c>
      <c r="B40" s="33" t="s">
        <v>141</v>
      </c>
      <c r="C40" s="20"/>
      <c r="D40" s="20"/>
      <c r="E40" s="20"/>
    </row>
    <row r="41" spans="1:5" ht="15.75">
      <c r="A41" s="180"/>
      <c r="B41" s="179" t="s">
        <v>142</v>
      </c>
      <c r="C41" s="37"/>
      <c r="D41" s="21"/>
      <c r="E41" s="21"/>
    </row>
  </sheetData>
  <mergeCells count="3">
    <mergeCell ref="B1:B2"/>
    <mergeCell ref="A20:B20"/>
    <mergeCell ref="A14:A19"/>
  </mergeCells>
  <conditionalFormatting sqref="C8:E12 C27:E37 C41:E41">
    <cfRule type="containsText" dxfId="27" priority="71" stopIfTrue="1" operator="containsText" text="V">
      <formula>NOT(ISERROR(SEARCH("V",C8)))</formula>
    </cfRule>
    <cfRule type="containsText" dxfId="26" priority="72" stopIfTrue="1" operator="containsText" text="X">
      <formula>NOT(ISERROR(SEARCH("X",C8)))</formula>
    </cfRule>
    <cfRule type="notContainsBlanks" dxfId="25" priority="73" stopIfTrue="1">
      <formula>LEN(TRIM(C8))&gt;0</formula>
    </cfRule>
  </conditionalFormatting>
  <conditionalFormatting sqref="C7:E7 C13:E13 C20:E22">
    <cfRule type="containsText" dxfId="24" priority="95" operator="containsText" text="ל.ר.">
      <formula>NOT(ISERROR(SEARCH("ל.ר.",C7)))</formula>
    </cfRule>
    <cfRule type="containsText" dxfId="23" priority="96" operator="containsText" text="$">
      <formula>NOT(ISERROR(SEARCH("$",C7)))</formula>
    </cfRule>
    <cfRule type="containsText" dxfId="22" priority="97" operator="containsText" text="X">
      <formula>NOT(ISERROR(SEARCH("X",C7)))</formula>
    </cfRule>
    <cfRule type="containsText" dxfId="21" priority="98" operator="containsText" text="V">
      <formula>NOT(ISERROR(SEARCH("V",C7)))</formula>
    </cfRule>
  </conditionalFormatting>
  <conditionalFormatting sqref="C39:E40">
    <cfRule type="containsText" dxfId="20" priority="79" stopIfTrue="1" operator="containsText" text="V">
      <formula>NOT(ISERROR(SEARCH("V",C39)))</formula>
    </cfRule>
    <cfRule type="containsText" dxfId="19" priority="80" stopIfTrue="1" operator="containsText" text="X">
      <formula>NOT(ISERROR(SEARCH("X",C39)))</formula>
    </cfRule>
    <cfRule type="notContainsBlanks" dxfId="18" priority="81" stopIfTrue="1">
      <formula>LEN(TRIM(C39))&gt;0</formula>
    </cfRule>
  </conditionalFormatting>
  <conditionalFormatting sqref="C23:E26">
    <cfRule type="containsText" dxfId="17" priority="82" stopIfTrue="1" operator="containsText" text="V">
      <formula>NOT(ISERROR(SEARCH("V",C23)))</formula>
    </cfRule>
    <cfRule type="containsText" dxfId="16" priority="83" stopIfTrue="1" operator="containsText" text="X">
      <formula>NOT(ISERROR(SEARCH("X",C23)))</formula>
    </cfRule>
    <cfRule type="notContainsBlanks" dxfId="15" priority="84" stopIfTrue="1">
      <formula>LEN(TRIM(C23))&gt;0</formula>
    </cfRule>
  </conditionalFormatting>
  <conditionalFormatting sqref="C38:E38">
    <cfRule type="containsText" dxfId="14" priority="75" operator="containsText" text="ל.ר.">
      <formula>NOT(ISERROR(SEARCH("ל.ר.",C38)))</formula>
    </cfRule>
    <cfRule type="containsText" dxfId="13" priority="76" operator="containsText" text="$">
      <formula>NOT(ISERROR(SEARCH("$",C38)))</formula>
    </cfRule>
    <cfRule type="containsText" dxfId="12" priority="77" operator="containsText" text="X">
      <formula>NOT(ISERROR(SEARCH("X",C38)))</formula>
    </cfRule>
    <cfRule type="containsText" dxfId="11" priority="78" operator="containsText" text="V">
      <formula>NOT(ISERROR(SEARCH("V",C38)))</formula>
    </cfRule>
  </conditionalFormatting>
  <conditionalFormatting sqref="C15:E19">
    <cfRule type="containsText" dxfId="10" priority="68" stopIfTrue="1" operator="containsText" text="V">
      <formula>NOT(ISERROR(SEARCH("V",C15)))</formula>
    </cfRule>
    <cfRule type="containsText" dxfId="9" priority="69" stopIfTrue="1" operator="containsText" text="X">
      <formula>NOT(ISERROR(SEARCH("X",C15)))</formula>
    </cfRule>
    <cfRule type="notContainsBlanks" dxfId="8" priority="70" stopIfTrue="1">
      <formula>LEN(TRIM(C15))&gt;0</formula>
    </cfRule>
  </conditionalFormatting>
  <conditionalFormatting sqref="C14:E14">
    <cfRule type="containsText" dxfId="7" priority="64" operator="containsText" text="ל.ר.">
      <formula>NOT(ISERROR(SEARCH("ל.ר.",C14)))</formula>
    </cfRule>
    <cfRule type="containsText" dxfId="6" priority="65" operator="containsText" text="$">
      <formula>NOT(ISERROR(SEARCH("$",C14)))</formula>
    </cfRule>
    <cfRule type="containsText" dxfId="5" priority="66" operator="containsText" text="X">
      <formula>NOT(ISERROR(SEARCH("X",C14)))</formula>
    </cfRule>
    <cfRule type="containsText" dxfId="4" priority="67" operator="containsText" text="V">
      <formula>NOT(ISERROR(SEARCH("V",C14)))</formula>
    </cfRule>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rightToLeft="1" tabSelected="1" zoomScaleNormal="100" workbookViewId="0">
      <selection activeCell="E4" sqref="E4:P4"/>
    </sheetView>
  </sheetViews>
  <sheetFormatPr defaultRowHeight="14.25"/>
  <cols>
    <col min="1" max="1" width="8.375" customWidth="1"/>
    <col min="3" max="3" width="76.75" customWidth="1"/>
    <col min="4" max="4" width="10.25" customWidth="1"/>
    <col min="6" max="6" width="8.5" customWidth="1"/>
    <col min="7" max="7" width="9.375" customWidth="1"/>
    <col min="8" max="8" width="12.25" customWidth="1"/>
  </cols>
  <sheetData>
    <row r="1" spans="1:16" ht="16.5" customHeight="1">
      <c r="A1" s="81"/>
      <c r="B1" s="259" t="s">
        <v>64</v>
      </c>
      <c r="C1" s="260"/>
      <c r="D1" s="181" t="s">
        <v>65</v>
      </c>
      <c r="E1" s="229">
        <v>1</v>
      </c>
      <c r="F1" s="229"/>
      <c r="G1" s="229"/>
      <c r="H1" s="229"/>
      <c r="I1" s="229">
        <v>2</v>
      </c>
      <c r="J1" s="229"/>
      <c r="K1" s="229"/>
      <c r="L1" s="229"/>
      <c r="M1" s="229">
        <v>3</v>
      </c>
      <c r="N1" s="229"/>
      <c r="O1" s="229"/>
      <c r="P1" s="229"/>
    </row>
    <row r="2" spans="1:16" ht="42" customHeight="1" thickBot="1">
      <c r="A2" s="82"/>
      <c r="B2" s="261"/>
      <c r="C2" s="262"/>
      <c r="D2" s="173" t="s">
        <v>66</v>
      </c>
      <c r="E2" s="230">
        <f>'תנאי סף'!C2</f>
        <v>0</v>
      </c>
      <c r="F2" s="231"/>
      <c r="G2" s="231"/>
      <c r="H2" s="232"/>
      <c r="I2" s="230">
        <f>'תנאי סף'!F2</f>
        <v>0</v>
      </c>
      <c r="J2" s="231"/>
      <c r="K2" s="231"/>
      <c r="L2" s="232"/>
      <c r="M2" s="230">
        <f>'תנאי סף'!J2</f>
        <v>0</v>
      </c>
      <c r="N2" s="231"/>
      <c r="O2" s="231"/>
      <c r="P2" s="232"/>
    </row>
    <row r="3" spans="1:16" ht="38.25" thickBot="1">
      <c r="A3" s="196" t="s">
        <v>67</v>
      </c>
      <c r="B3" s="263"/>
      <c r="C3" s="264"/>
      <c r="D3" s="174" t="s">
        <v>68</v>
      </c>
      <c r="E3" s="174" t="s">
        <v>149</v>
      </c>
      <c r="F3" s="174" t="s">
        <v>147</v>
      </c>
      <c r="G3" s="83" t="s">
        <v>146</v>
      </c>
      <c r="H3" s="84" t="s">
        <v>69</v>
      </c>
      <c r="I3" s="174" t="s">
        <v>149</v>
      </c>
      <c r="J3" s="174" t="s">
        <v>147</v>
      </c>
      <c r="K3" s="83" t="s">
        <v>146</v>
      </c>
      <c r="L3" s="84" t="s">
        <v>69</v>
      </c>
      <c r="M3" s="174" t="s">
        <v>149</v>
      </c>
      <c r="N3" s="174" t="s">
        <v>147</v>
      </c>
      <c r="O3" s="83" t="s">
        <v>146</v>
      </c>
      <c r="P3" s="84" t="s">
        <v>69</v>
      </c>
    </row>
    <row r="4" spans="1:16" ht="24.75" customHeight="1" thickBot="1">
      <c r="A4" s="221" t="s">
        <v>144</v>
      </c>
      <c r="B4" s="222"/>
      <c r="C4" s="222"/>
      <c r="D4" s="223"/>
      <c r="E4" s="221" t="s">
        <v>145</v>
      </c>
      <c r="F4" s="222"/>
      <c r="G4" s="222"/>
      <c r="H4" s="222"/>
      <c r="I4" s="222"/>
      <c r="J4" s="222"/>
      <c r="K4" s="222"/>
      <c r="L4" s="222"/>
      <c r="M4" s="222"/>
      <c r="N4" s="222"/>
      <c r="O4" s="222"/>
      <c r="P4" s="223"/>
    </row>
    <row r="5" spans="1:16" ht="35.25" customHeight="1" thickBot="1">
      <c r="A5" s="172" t="s">
        <v>143</v>
      </c>
      <c r="B5" s="240" t="s">
        <v>148</v>
      </c>
      <c r="C5" s="240"/>
      <c r="D5" s="241">
        <f>IF(E4="לא",35%,20%)</f>
        <v>0.2</v>
      </c>
      <c r="E5" s="186" t="s">
        <v>149</v>
      </c>
      <c r="F5" s="85" t="s">
        <v>165</v>
      </c>
      <c r="G5" s="85"/>
      <c r="H5" s="86">
        <f>SUM(H6:H15)</f>
        <v>0</v>
      </c>
      <c r="I5" s="186" t="s">
        <v>149</v>
      </c>
      <c r="J5" s="85" t="s">
        <v>165</v>
      </c>
      <c r="K5" s="85"/>
      <c r="L5" s="86">
        <f t="shared" ref="L5" si="0">SUM(L6:L15)</f>
        <v>0</v>
      </c>
      <c r="M5" s="186" t="s">
        <v>149</v>
      </c>
      <c r="N5" s="85" t="s">
        <v>165</v>
      </c>
      <c r="O5" s="85"/>
      <c r="P5" s="86">
        <f t="shared" ref="P5" si="1">SUM(P6:P15)</f>
        <v>0</v>
      </c>
    </row>
    <row r="6" spans="1:16" ht="15.75" customHeight="1">
      <c r="A6" s="256" t="s">
        <v>161</v>
      </c>
      <c r="B6" s="247" t="s">
        <v>160</v>
      </c>
      <c r="C6" s="247"/>
      <c r="D6" s="242"/>
      <c r="E6" s="187" t="s">
        <v>150</v>
      </c>
      <c r="F6" s="182"/>
      <c r="G6" s="118">
        <f>IF(F6="אמנויות הבמה",1,IF(F6="מחול",2,0))</f>
        <v>0</v>
      </c>
      <c r="H6" s="87">
        <f>G6</f>
        <v>0</v>
      </c>
      <c r="I6" s="187" t="s">
        <v>150</v>
      </c>
      <c r="J6" s="182"/>
      <c r="K6" s="118">
        <f t="shared" ref="K6:K15" si="2">IF(J6="אמנויות הבמה",1,IF(J6="מחול",2,0))</f>
        <v>0</v>
      </c>
      <c r="L6" s="87">
        <f t="shared" ref="L6:L15" si="3">K6</f>
        <v>0</v>
      </c>
      <c r="M6" s="187" t="s">
        <v>150</v>
      </c>
      <c r="N6" s="182"/>
      <c r="O6" s="118">
        <f t="shared" ref="O6:O15" si="4">IF(N6="אמנויות הבמה",1,IF(N6="מחול",2,0))</f>
        <v>0</v>
      </c>
      <c r="P6" s="87">
        <f t="shared" ref="P6:P15" si="5">O6</f>
        <v>0</v>
      </c>
    </row>
    <row r="7" spans="1:16" ht="16.5" customHeight="1">
      <c r="A7" s="257"/>
      <c r="B7" s="249"/>
      <c r="C7" s="249"/>
      <c r="D7" s="242"/>
      <c r="E7" s="187" t="s">
        <v>151</v>
      </c>
      <c r="F7" s="182"/>
      <c r="G7" s="118">
        <f t="shared" ref="G7:G15" si="6">IF(F7="אמנויות הבמה",1,IF(F7="מחול",2,0))</f>
        <v>0</v>
      </c>
      <c r="H7" s="87">
        <f t="shared" ref="H7:H15" si="7">G7</f>
        <v>0</v>
      </c>
      <c r="I7" s="187" t="s">
        <v>151</v>
      </c>
      <c r="J7" s="182"/>
      <c r="K7" s="118">
        <f t="shared" si="2"/>
        <v>0</v>
      </c>
      <c r="L7" s="87">
        <f t="shared" si="3"/>
        <v>0</v>
      </c>
      <c r="M7" s="187" t="s">
        <v>151</v>
      </c>
      <c r="N7" s="182"/>
      <c r="O7" s="118">
        <f t="shared" si="4"/>
        <v>0</v>
      </c>
      <c r="P7" s="87">
        <f t="shared" si="5"/>
        <v>0</v>
      </c>
    </row>
    <row r="8" spans="1:16" ht="16.5" customHeight="1">
      <c r="A8" s="257"/>
      <c r="B8" s="249"/>
      <c r="C8" s="249"/>
      <c r="D8" s="242"/>
      <c r="E8" s="187" t="s">
        <v>152</v>
      </c>
      <c r="F8" s="182"/>
      <c r="G8" s="118">
        <f t="shared" si="6"/>
        <v>0</v>
      </c>
      <c r="H8" s="87">
        <f t="shared" si="7"/>
        <v>0</v>
      </c>
      <c r="I8" s="187" t="s">
        <v>152</v>
      </c>
      <c r="J8" s="182"/>
      <c r="K8" s="118">
        <f t="shared" si="2"/>
        <v>0</v>
      </c>
      <c r="L8" s="87">
        <f t="shared" si="3"/>
        <v>0</v>
      </c>
      <c r="M8" s="187" t="s">
        <v>152</v>
      </c>
      <c r="N8" s="182"/>
      <c r="O8" s="118">
        <f t="shared" si="4"/>
        <v>0</v>
      </c>
      <c r="P8" s="87">
        <f t="shared" si="5"/>
        <v>0</v>
      </c>
    </row>
    <row r="9" spans="1:16" ht="16.5" customHeight="1">
      <c r="A9" s="257"/>
      <c r="B9" s="249"/>
      <c r="C9" s="249"/>
      <c r="D9" s="242"/>
      <c r="E9" s="187" t="s">
        <v>153</v>
      </c>
      <c r="F9" s="182"/>
      <c r="G9" s="118">
        <f t="shared" si="6"/>
        <v>0</v>
      </c>
      <c r="H9" s="87">
        <f t="shared" si="7"/>
        <v>0</v>
      </c>
      <c r="I9" s="187" t="s">
        <v>153</v>
      </c>
      <c r="J9" s="182"/>
      <c r="K9" s="118">
        <f t="shared" si="2"/>
        <v>0</v>
      </c>
      <c r="L9" s="87">
        <f t="shared" si="3"/>
        <v>0</v>
      </c>
      <c r="M9" s="187" t="s">
        <v>153</v>
      </c>
      <c r="N9" s="182"/>
      <c r="O9" s="118">
        <f t="shared" si="4"/>
        <v>0</v>
      </c>
      <c r="P9" s="87">
        <f t="shared" si="5"/>
        <v>0</v>
      </c>
    </row>
    <row r="10" spans="1:16" ht="16.5" customHeight="1">
      <c r="A10" s="257"/>
      <c r="B10" s="249"/>
      <c r="C10" s="249"/>
      <c r="D10" s="242"/>
      <c r="E10" s="187" t="s">
        <v>154</v>
      </c>
      <c r="F10" s="182"/>
      <c r="G10" s="118">
        <f t="shared" si="6"/>
        <v>0</v>
      </c>
      <c r="H10" s="87">
        <f t="shared" si="7"/>
        <v>0</v>
      </c>
      <c r="I10" s="187" t="s">
        <v>154</v>
      </c>
      <c r="J10" s="182"/>
      <c r="K10" s="118">
        <f t="shared" si="2"/>
        <v>0</v>
      </c>
      <c r="L10" s="87">
        <f t="shared" si="3"/>
        <v>0</v>
      </c>
      <c r="M10" s="187" t="s">
        <v>154</v>
      </c>
      <c r="N10" s="182"/>
      <c r="O10" s="118">
        <f t="shared" si="4"/>
        <v>0</v>
      </c>
      <c r="P10" s="87">
        <f t="shared" si="5"/>
        <v>0</v>
      </c>
    </row>
    <row r="11" spans="1:16" ht="16.5" customHeight="1">
      <c r="A11" s="257"/>
      <c r="B11" s="249"/>
      <c r="C11" s="249"/>
      <c r="D11" s="242"/>
      <c r="E11" s="187" t="s">
        <v>155</v>
      </c>
      <c r="F11" s="182"/>
      <c r="G11" s="118">
        <f t="shared" si="6"/>
        <v>0</v>
      </c>
      <c r="H11" s="87">
        <f t="shared" si="7"/>
        <v>0</v>
      </c>
      <c r="I11" s="187" t="s">
        <v>155</v>
      </c>
      <c r="J11" s="182"/>
      <c r="K11" s="118">
        <f t="shared" si="2"/>
        <v>0</v>
      </c>
      <c r="L11" s="87">
        <f t="shared" si="3"/>
        <v>0</v>
      </c>
      <c r="M11" s="187" t="s">
        <v>155</v>
      </c>
      <c r="N11" s="182"/>
      <c r="O11" s="118">
        <f t="shared" si="4"/>
        <v>0</v>
      </c>
      <c r="P11" s="87">
        <f t="shared" si="5"/>
        <v>0</v>
      </c>
    </row>
    <row r="12" spans="1:16" ht="16.5" customHeight="1">
      <c r="A12" s="257"/>
      <c r="B12" s="249"/>
      <c r="C12" s="249"/>
      <c r="D12" s="242"/>
      <c r="E12" s="187" t="s">
        <v>156</v>
      </c>
      <c r="F12" s="182"/>
      <c r="G12" s="118">
        <f t="shared" si="6"/>
        <v>0</v>
      </c>
      <c r="H12" s="87">
        <f t="shared" si="7"/>
        <v>0</v>
      </c>
      <c r="I12" s="187" t="s">
        <v>156</v>
      </c>
      <c r="J12" s="182"/>
      <c r="K12" s="118">
        <f t="shared" si="2"/>
        <v>0</v>
      </c>
      <c r="L12" s="87">
        <f t="shared" si="3"/>
        <v>0</v>
      </c>
      <c r="M12" s="187" t="s">
        <v>156</v>
      </c>
      <c r="N12" s="182"/>
      <c r="O12" s="118">
        <f t="shared" si="4"/>
        <v>0</v>
      </c>
      <c r="P12" s="87">
        <f t="shared" si="5"/>
        <v>0</v>
      </c>
    </row>
    <row r="13" spans="1:16" ht="16.5" customHeight="1">
      <c r="A13" s="257"/>
      <c r="B13" s="249"/>
      <c r="C13" s="249"/>
      <c r="D13" s="242"/>
      <c r="E13" s="187" t="s">
        <v>157</v>
      </c>
      <c r="F13" s="118"/>
      <c r="G13" s="118">
        <f t="shared" si="6"/>
        <v>0</v>
      </c>
      <c r="H13" s="87">
        <f t="shared" si="7"/>
        <v>0</v>
      </c>
      <c r="I13" s="187" t="s">
        <v>157</v>
      </c>
      <c r="J13" s="118"/>
      <c r="K13" s="118">
        <f t="shared" si="2"/>
        <v>0</v>
      </c>
      <c r="L13" s="87">
        <f t="shared" si="3"/>
        <v>0</v>
      </c>
      <c r="M13" s="187" t="s">
        <v>157</v>
      </c>
      <c r="N13" s="118"/>
      <c r="O13" s="118">
        <f t="shared" si="4"/>
        <v>0</v>
      </c>
      <c r="P13" s="87">
        <f t="shared" si="5"/>
        <v>0</v>
      </c>
    </row>
    <row r="14" spans="1:16" ht="16.5" customHeight="1">
      <c r="A14" s="257"/>
      <c r="B14" s="249"/>
      <c r="C14" s="249"/>
      <c r="D14" s="242"/>
      <c r="E14" s="187" t="s">
        <v>158</v>
      </c>
      <c r="F14" s="118"/>
      <c r="G14" s="118">
        <f t="shared" si="6"/>
        <v>0</v>
      </c>
      <c r="H14" s="87">
        <f t="shared" si="7"/>
        <v>0</v>
      </c>
      <c r="I14" s="187" t="s">
        <v>158</v>
      </c>
      <c r="J14" s="118"/>
      <c r="K14" s="118">
        <f t="shared" si="2"/>
        <v>0</v>
      </c>
      <c r="L14" s="87">
        <f t="shared" si="3"/>
        <v>0</v>
      </c>
      <c r="M14" s="187" t="s">
        <v>158</v>
      </c>
      <c r="N14" s="118"/>
      <c r="O14" s="118">
        <f t="shared" si="4"/>
        <v>0</v>
      </c>
      <c r="P14" s="87">
        <f t="shared" si="5"/>
        <v>0</v>
      </c>
    </row>
    <row r="15" spans="1:16" ht="16.5" customHeight="1" thickBot="1">
      <c r="A15" s="258"/>
      <c r="B15" s="251"/>
      <c r="C15" s="251"/>
      <c r="D15" s="243"/>
      <c r="E15" s="188" t="s">
        <v>159</v>
      </c>
      <c r="F15" s="184"/>
      <c r="G15" s="184">
        <f t="shared" si="6"/>
        <v>0</v>
      </c>
      <c r="H15" s="185">
        <f t="shared" si="7"/>
        <v>0</v>
      </c>
      <c r="I15" s="188" t="s">
        <v>159</v>
      </c>
      <c r="J15" s="184"/>
      <c r="K15" s="184">
        <f t="shared" si="2"/>
        <v>0</v>
      </c>
      <c r="L15" s="185">
        <f t="shared" si="3"/>
        <v>0</v>
      </c>
      <c r="M15" s="188" t="s">
        <v>159</v>
      </c>
      <c r="N15" s="184"/>
      <c r="O15" s="184">
        <f t="shared" si="4"/>
        <v>0</v>
      </c>
      <c r="P15" s="185">
        <f t="shared" si="5"/>
        <v>0</v>
      </c>
    </row>
    <row r="16" spans="1:16" ht="51" customHeight="1" thickBot="1">
      <c r="A16" s="195" t="s">
        <v>162</v>
      </c>
      <c r="B16" s="239" t="s">
        <v>178</v>
      </c>
      <c r="C16" s="240"/>
      <c r="D16" s="241">
        <f>IF(E4="לא",45%,35%)</f>
        <v>0.35</v>
      </c>
      <c r="E16" s="186" t="s">
        <v>149</v>
      </c>
      <c r="F16" s="85" t="s">
        <v>166</v>
      </c>
      <c r="G16" s="85"/>
      <c r="H16" s="86">
        <f>SUM(H17:H23)</f>
        <v>0</v>
      </c>
      <c r="I16" s="186" t="s">
        <v>149</v>
      </c>
      <c r="J16" s="85" t="s">
        <v>166</v>
      </c>
      <c r="K16" s="85"/>
      <c r="L16" s="86">
        <f t="shared" ref="L16" si="8">SUM(L17:L23)</f>
        <v>0</v>
      </c>
      <c r="M16" s="186" t="s">
        <v>149</v>
      </c>
      <c r="N16" s="85" t="s">
        <v>166</v>
      </c>
      <c r="O16" s="85"/>
      <c r="P16" s="86">
        <f t="shared" ref="P16" si="9">SUM(P17:P23)</f>
        <v>0</v>
      </c>
    </row>
    <row r="17" spans="1:16" ht="15.75">
      <c r="A17" s="244" t="s">
        <v>163</v>
      </c>
      <c r="B17" s="246" t="s">
        <v>164</v>
      </c>
      <c r="C17" s="247"/>
      <c r="D17" s="242"/>
      <c r="E17" s="187" t="s">
        <v>150</v>
      </c>
      <c r="F17" s="182"/>
      <c r="G17" s="118">
        <v>0</v>
      </c>
      <c r="H17" s="87">
        <f>G17</f>
        <v>0</v>
      </c>
      <c r="I17" s="187" t="s">
        <v>150</v>
      </c>
      <c r="J17" s="182"/>
      <c r="K17" s="118">
        <v>0</v>
      </c>
      <c r="L17" s="87">
        <f t="shared" ref="L17:L23" si="10">K17</f>
        <v>0</v>
      </c>
      <c r="M17" s="187" t="s">
        <v>150</v>
      </c>
      <c r="N17" s="182"/>
      <c r="O17" s="118">
        <v>0</v>
      </c>
      <c r="P17" s="87">
        <f t="shared" ref="P17:P23" si="11">O17</f>
        <v>0</v>
      </c>
    </row>
    <row r="18" spans="1:16" ht="15.75">
      <c r="A18" s="245"/>
      <c r="B18" s="248"/>
      <c r="C18" s="249"/>
      <c r="D18" s="242"/>
      <c r="E18" s="187" t="s">
        <v>151</v>
      </c>
      <c r="F18" s="182"/>
      <c r="G18" s="118">
        <v>0</v>
      </c>
      <c r="H18" s="87">
        <f t="shared" ref="H18:H23" si="12">G18</f>
        <v>0</v>
      </c>
      <c r="I18" s="187" t="s">
        <v>151</v>
      </c>
      <c r="J18" s="182"/>
      <c r="K18" s="118">
        <v>0</v>
      </c>
      <c r="L18" s="87">
        <f t="shared" si="10"/>
        <v>0</v>
      </c>
      <c r="M18" s="187" t="s">
        <v>151</v>
      </c>
      <c r="N18" s="182"/>
      <c r="O18" s="118">
        <v>0</v>
      </c>
      <c r="P18" s="87">
        <f t="shared" si="11"/>
        <v>0</v>
      </c>
    </row>
    <row r="19" spans="1:16" ht="15.75">
      <c r="A19" s="245"/>
      <c r="B19" s="248"/>
      <c r="C19" s="249"/>
      <c r="D19" s="242"/>
      <c r="E19" s="187" t="s">
        <v>152</v>
      </c>
      <c r="F19" s="182"/>
      <c r="G19" s="118">
        <v>0</v>
      </c>
      <c r="H19" s="87">
        <f t="shared" si="12"/>
        <v>0</v>
      </c>
      <c r="I19" s="187" t="s">
        <v>152</v>
      </c>
      <c r="J19" s="182"/>
      <c r="K19" s="118">
        <v>0</v>
      </c>
      <c r="L19" s="87">
        <f t="shared" si="10"/>
        <v>0</v>
      </c>
      <c r="M19" s="187" t="s">
        <v>152</v>
      </c>
      <c r="N19" s="182"/>
      <c r="O19" s="118">
        <v>0</v>
      </c>
      <c r="P19" s="87">
        <f t="shared" si="11"/>
        <v>0</v>
      </c>
    </row>
    <row r="20" spans="1:16" ht="15.75">
      <c r="A20" s="245"/>
      <c r="B20" s="248"/>
      <c r="C20" s="249"/>
      <c r="D20" s="242"/>
      <c r="E20" s="187" t="s">
        <v>153</v>
      </c>
      <c r="F20" s="182"/>
      <c r="G20" s="118">
        <v>0</v>
      </c>
      <c r="H20" s="87">
        <f t="shared" si="12"/>
        <v>0</v>
      </c>
      <c r="I20" s="187" t="s">
        <v>153</v>
      </c>
      <c r="J20" s="182"/>
      <c r="K20" s="118">
        <v>0</v>
      </c>
      <c r="L20" s="87">
        <f t="shared" si="10"/>
        <v>0</v>
      </c>
      <c r="M20" s="187" t="s">
        <v>153</v>
      </c>
      <c r="N20" s="182"/>
      <c r="O20" s="118">
        <v>0</v>
      </c>
      <c r="P20" s="87">
        <f t="shared" si="11"/>
        <v>0</v>
      </c>
    </row>
    <row r="21" spans="1:16" ht="15.75">
      <c r="A21" s="245"/>
      <c r="B21" s="248"/>
      <c r="C21" s="249"/>
      <c r="D21" s="242"/>
      <c r="E21" s="187" t="s">
        <v>154</v>
      </c>
      <c r="F21" s="182"/>
      <c r="G21" s="118">
        <v>0</v>
      </c>
      <c r="H21" s="87">
        <f t="shared" si="12"/>
        <v>0</v>
      </c>
      <c r="I21" s="187" t="s">
        <v>154</v>
      </c>
      <c r="J21" s="182"/>
      <c r="K21" s="118">
        <v>0</v>
      </c>
      <c r="L21" s="87">
        <f t="shared" si="10"/>
        <v>0</v>
      </c>
      <c r="M21" s="187" t="s">
        <v>154</v>
      </c>
      <c r="N21" s="182"/>
      <c r="O21" s="118">
        <v>0</v>
      </c>
      <c r="P21" s="87">
        <f t="shared" si="11"/>
        <v>0</v>
      </c>
    </row>
    <row r="22" spans="1:16" ht="15.75">
      <c r="A22" s="245"/>
      <c r="B22" s="248"/>
      <c r="C22" s="249"/>
      <c r="D22" s="242"/>
      <c r="E22" s="187" t="s">
        <v>155</v>
      </c>
      <c r="F22" s="182"/>
      <c r="G22" s="118">
        <v>0</v>
      </c>
      <c r="H22" s="87">
        <f t="shared" si="12"/>
        <v>0</v>
      </c>
      <c r="I22" s="187" t="s">
        <v>155</v>
      </c>
      <c r="J22" s="182"/>
      <c r="K22" s="118">
        <v>0</v>
      </c>
      <c r="L22" s="87">
        <f t="shared" si="10"/>
        <v>0</v>
      </c>
      <c r="M22" s="187" t="s">
        <v>155</v>
      </c>
      <c r="N22" s="182"/>
      <c r="O22" s="118">
        <v>0</v>
      </c>
      <c r="P22" s="87">
        <f t="shared" si="11"/>
        <v>0</v>
      </c>
    </row>
    <row r="23" spans="1:16" ht="16.5" thickBot="1">
      <c r="A23" s="245"/>
      <c r="B23" s="250"/>
      <c r="C23" s="251"/>
      <c r="D23" s="243"/>
      <c r="E23" s="188" t="s">
        <v>156</v>
      </c>
      <c r="F23" s="183"/>
      <c r="G23" s="184">
        <v>0</v>
      </c>
      <c r="H23" s="185">
        <f t="shared" si="12"/>
        <v>0</v>
      </c>
      <c r="I23" s="188" t="s">
        <v>156</v>
      </c>
      <c r="J23" s="183"/>
      <c r="K23" s="184">
        <v>0</v>
      </c>
      <c r="L23" s="185">
        <f t="shared" si="10"/>
        <v>0</v>
      </c>
      <c r="M23" s="188" t="s">
        <v>156</v>
      </c>
      <c r="N23" s="183"/>
      <c r="O23" s="184">
        <v>0</v>
      </c>
      <c r="P23" s="185">
        <f t="shared" si="11"/>
        <v>0</v>
      </c>
    </row>
    <row r="24" spans="1:16" ht="33.75" customHeight="1" thickBot="1">
      <c r="A24" s="191" t="s">
        <v>71</v>
      </c>
      <c r="B24" s="252" t="s">
        <v>167</v>
      </c>
      <c r="C24" s="253"/>
      <c r="D24" s="205">
        <f>IF(E4="לא",20%,15%)</f>
        <v>0.15</v>
      </c>
      <c r="E24" s="225" t="s">
        <v>85</v>
      </c>
      <c r="F24" s="225"/>
      <c r="G24" s="202">
        <f>'שביעות רצון לקוחות'!D12</f>
        <v>0</v>
      </c>
      <c r="H24" s="203">
        <f>SUMPRODUCT(G24*10,$D$24)</f>
        <v>0</v>
      </c>
      <c r="I24" s="224" t="s">
        <v>85</v>
      </c>
      <c r="J24" s="225"/>
      <c r="K24" s="202">
        <f>'שביעות רצון לקוחות'!F12</f>
        <v>0</v>
      </c>
      <c r="L24" s="203">
        <f t="shared" ref="L24" si="13">SUMPRODUCT(K24*10,$D$24)</f>
        <v>0</v>
      </c>
      <c r="M24" s="224" t="s">
        <v>85</v>
      </c>
      <c r="N24" s="225"/>
      <c r="O24" s="202">
        <f>'שביעות רצון לקוחות'!J12</f>
        <v>0</v>
      </c>
      <c r="P24" s="204">
        <f t="shared" ref="P24" si="14">SUMPRODUCT(O24*10,$D$24)</f>
        <v>0</v>
      </c>
    </row>
    <row r="25" spans="1:16" ht="24.75" customHeight="1" thickBot="1">
      <c r="A25" s="192" t="s">
        <v>73</v>
      </c>
      <c r="B25" s="254" t="s">
        <v>72</v>
      </c>
      <c r="C25" s="255"/>
      <c r="D25" s="205">
        <f>IF(D5="לא",0%,30%)</f>
        <v>0.3</v>
      </c>
      <c r="E25" s="225" t="s">
        <v>91</v>
      </c>
      <c r="F25" s="225"/>
      <c r="G25" s="202">
        <f>ראיון!C8</f>
        <v>0</v>
      </c>
      <c r="H25" s="203">
        <f>SUMPRODUCT(G25*10,$D$25)</f>
        <v>0</v>
      </c>
      <c r="I25" s="224" t="s">
        <v>91</v>
      </c>
      <c r="J25" s="225"/>
      <c r="K25" s="202">
        <f>ראיון!H8</f>
        <v>0</v>
      </c>
      <c r="L25" s="203">
        <f t="shared" ref="L25" si="15">SUMPRODUCT(K25*10,$D$25)</f>
        <v>0</v>
      </c>
      <c r="M25" s="224" t="s">
        <v>91</v>
      </c>
      <c r="N25" s="225"/>
      <c r="O25" s="202">
        <f>ראיון!M8</f>
        <v>0</v>
      </c>
      <c r="P25" s="204">
        <f t="shared" ref="P25" si="16">SUMPRODUCT(O25*10,$D$25)</f>
        <v>0</v>
      </c>
    </row>
    <row r="26" spans="1:16" ht="21" thickBot="1">
      <c r="A26" s="236" t="s">
        <v>70</v>
      </c>
      <c r="B26" s="237"/>
      <c r="C26" s="238"/>
      <c r="D26" s="189">
        <f>SUM(D5:D25)</f>
        <v>1</v>
      </c>
      <c r="E26" s="226">
        <f>H5+H16+H24+H25</f>
        <v>0</v>
      </c>
      <c r="F26" s="227"/>
      <c r="G26" s="227"/>
      <c r="H26" s="228"/>
      <c r="I26" s="226">
        <f t="shared" ref="I26" si="17">L5+L16+L24+L25</f>
        <v>0</v>
      </c>
      <c r="J26" s="227"/>
      <c r="K26" s="227"/>
      <c r="L26" s="228"/>
      <c r="M26" s="226">
        <f t="shared" ref="M26" si="18">P5+P16+P24+P25</f>
        <v>0</v>
      </c>
      <c r="N26" s="227"/>
      <c r="O26" s="227"/>
      <c r="P26" s="228"/>
    </row>
    <row r="27" spans="1:16" ht="21" thickBot="1">
      <c r="A27" s="233" t="s">
        <v>86</v>
      </c>
      <c r="B27" s="234"/>
      <c r="C27" s="235"/>
      <c r="D27" s="190">
        <v>75</v>
      </c>
      <c r="E27" s="218" t="str">
        <f>IF(E26&gt;$D$27,"V","X")</f>
        <v>X</v>
      </c>
      <c r="F27" s="219"/>
      <c r="G27" s="219"/>
      <c r="H27" s="220"/>
      <c r="I27" s="218" t="str">
        <f t="shared" ref="I27" si="19">IF(I26&gt;$D$27,"V","X")</f>
        <v>X</v>
      </c>
      <c r="J27" s="219"/>
      <c r="K27" s="219"/>
      <c r="L27" s="220"/>
      <c r="M27" s="218" t="str">
        <f t="shared" ref="M27" si="20">IF(M26&gt;$D$27,"V","X")</f>
        <v>X</v>
      </c>
      <c r="N27" s="219"/>
      <c r="O27" s="219"/>
      <c r="P27" s="220"/>
    </row>
  </sheetData>
  <mergeCells count="33">
    <mergeCell ref="A6:A15"/>
    <mergeCell ref="B6:C15"/>
    <mergeCell ref="A4:D4"/>
    <mergeCell ref="B1:C3"/>
    <mergeCell ref="E1:H1"/>
    <mergeCell ref="E2:H2"/>
    <mergeCell ref="B5:C5"/>
    <mergeCell ref="D5:D15"/>
    <mergeCell ref="A27:C27"/>
    <mergeCell ref="A26:C26"/>
    <mergeCell ref="B16:C16"/>
    <mergeCell ref="D16:D23"/>
    <mergeCell ref="A17:A23"/>
    <mergeCell ref="B17:C23"/>
    <mergeCell ref="B24:C24"/>
    <mergeCell ref="B25:C25"/>
    <mergeCell ref="I1:L1"/>
    <mergeCell ref="M1:P1"/>
    <mergeCell ref="I2:L2"/>
    <mergeCell ref="M2:P2"/>
    <mergeCell ref="E26:H26"/>
    <mergeCell ref="E24:F24"/>
    <mergeCell ref="E25:F25"/>
    <mergeCell ref="I27:L27"/>
    <mergeCell ref="M27:P27"/>
    <mergeCell ref="E4:P4"/>
    <mergeCell ref="I24:J24"/>
    <mergeCell ref="M24:N24"/>
    <mergeCell ref="I25:J25"/>
    <mergeCell ref="M25:N25"/>
    <mergeCell ref="I26:L26"/>
    <mergeCell ref="M26:P26"/>
    <mergeCell ref="E27:H27"/>
  </mergeCells>
  <conditionalFormatting sqref="E27 I27 M27">
    <cfRule type="containsText" dxfId="3" priority="1" operator="containsText" text="V">
      <formula>NOT(ISERROR(SEARCH("V",E27)))</formula>
    </cfRule>
    <cfRule type="containsText" dxfId="2" priority="2" operator="containsText" text="X">
      <formula>NOT(ISERROR(SEARCH("X",E27)))</formula>
    </cfRule>
  </conditionalFormatting>
  <conditionalFormatting sqref="I26 E26 M26">
    <cfRule type="colorScale" priority="121">
      <colorScale>
        <cfvo type="min"/>
        <cfvo type="max"/>
        <color rgb="FF8EA9DB"/>
        <color rgb="FFFFFF00"/>
      </colorScale>
    </cfRule>
  </conditionalFormatting>
  <dataValidations count="2">
    <dataValidation type="list" allowBlank="1" showInputMessage="1" showErrorMessage="1" sqref="F6:F15 F17:F23 J6:J15 N6:N15 J17:J23 N17:N23">
      <formula1>"אמנויות הבמה, מחול"</formula1>
    </dataValidation>
    <dataValidation type="list" allowBlank="1" showInputMessage="1" showErrorMessage="1" sqref="E4">
      <formula1>"כן,לא"</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rightToLeft="1" workbookViewId="0">
      <selection activeCell="K30" sqref="K30"/>
    </sheetView>
  </sheetViews>
  <sheetFormatPr defaultRowHeight="14.25"/>
  <cols>
    <col min="2" max="2" width="28" customWidth="1"/>
    <col min="4" max="4" width="9.375" customWidth="1"/>
    <col min="5" max="5" width="11" customWidth="1"/>
    <col min="6" max="6" width="11.25" customWidth="1"/>
    <col min="7" max="7" width="12.25" customWidth="1"/>
    <col min="8" max="8" width="11" hidden="1" customWidth="1"/>
    <col min="9" max="9" width="12.5" hidden="1" customWidth="1"/>
    <col min="10" max="10" width="11.25" customWidth="1"/>
    <col min="11" max="11" width="12.25" customWidth="1"/>
  </cols>
  <sheetData>
    <row r="1" spans="1:12" ht="15" thickBot="1"/>
    <row r="2" spans="1:12" ht="30" customHeight="1">
      <c r="A2" s="274" t="s">
        <v>74</v>
      </c>
      <c r="B2" s="275"/>
      <c r="C2" s="275"/>
      <c r="D2" s="272">
        <f>'תנאי סף'!C2</f>
        <v>0</v>
      </c>
      <c r="E2" s="273"/>
      <c r="F2" s="272">
        <f>'תנאי סף'!D2</f>
        <v>0</v>
      </c>
      <c r="G2" s="273"/>
      <c r="H2" s="272">
        <f>'תנאי סף'!F2</f>
        <v>0</v>
      </c>
      <c r="I2" s="273"/>
      <c r="J2" s="272">
        <f>'תנאי סף'!H2</f>
        <v>0</v>
      </c>
      <c r="K2" s="273"/>
    </row>
    <row r="3" spans="1:12" ht="16.5" thickBot="1">
      <c r="A3" s="276"/>
      <c r="B3" s="277"/>
      <c r="C3" s="277"/>
      <c r="D3" s="150" t="s">
        <v>102</v>
      </c>
      <c r="E3" s="151" t="s">
        <v>103</v>
      </c>
      <c r="F3" s="150" t="s">
        <v>102</v>
      </c>
      <c r="G3" s="151" t="s">
        <v>103</v>
      </c>
      <c r="H3" s="140" t="s">
        <v>75</v>
      </c>
      <c r="I3" s="136" t="s">
        <v>76</v>
      </c>
      <c r="J3" s="150" t="s">
        <v>102</v>
      </c>
      <c r="K3" s="151" t="s">
        <v>103</v>
      </c>
    </row>
    <row r="4" spans="1:12" ht="15.75">
      <c r="A4" s="268" t="s">
        <v>77</v>
      </c>
      <c r="B4" s="89" t="s">
        <v>78</v>
      </c>
      <c r="C4" s="270" t="s">
        <v>79</v>
      </c>
      <c r="D4" s="152"/>
      <c r="E4" s="153"/>
      <c r="F4" s="152"/>
      <c r="G4" s="153"/>
      <c r="H4" s="154"/>
      <c r="I4" s="155"/>
      <c r="J4" s="152"/>
      <c r="K4" s="153"/>
    </row>
    <row r="5" spans="1:12" ht="30.75" customHeight="1">
      <c r="A5" s="269"/>
      <c r="B5" s="171" t="s">
        <v>80</v>
      </c>
      <c r="C5" s="271"/>
      <c r="D5" s="91"/>
      <c r="E5" s="144"/>
      <c r="F5" s="91"/>
      <c r="G5" s="144"/>
      <c r="H5" s="142"/>
      <c r="I5" s="137"/>
      <c r="J5" s="92"/>
      <c r="K5" s="144"/>
    </row>
    <row r="6" spans="1:12" ht="31.5" customHeight="1" thickBot="1">
      <c r="A6" s="269"/>
      <c r="B6" s="156" t="s">
        <v>81</v>
      </c>
      <c r="C6" s="271"/>
      <c r="D6" s="157"/>
      <c r="E6" s="158"/>
      <c r="F6" s="157"/>
      <c r="G6" s="158"/>
      <c r="H6" s="159"/>
      <c r="I6" s="160"/>
      <c r="J6" s="157"/>
      <c r="K6" s="161"/>
    </row>
    <row r="7" spans="1:12" ht="37.5" customHeight="1">
      <c r="A7" s="265" t="s">
        <v>82</v>
      </c>
      <c r="B7" s="193" t="s">
        <v>168</v>
      </c>
      <c r="C7" s="96">
        <v>0.25</v>
      </c>
      <c r="D7" s="162">
        <v>0</v>
      </c>
      <c r="E7" s="163">
        <v>0</v>
      </c>
      <c r="F7" s="162">
        <v>0</v>
      </c>
      <c r="G7" s="163">
        <v>0</v>
      </c>
      <c r="H7" s="164">
        <v>0</v>
      </c>
      <c r="I7" s="165">
        <v>0</v>
      </c>
      <c r="J7" s="162">
        <v>0</v>
      </c>
      <c r="K7" s="163">
        <v>0</v>
      </c>
    </row>
    <row r="8" spans="1:12" ht="36.75" customHeight="1">
      <c r="A8" s="266"/>
      <c r="B8" s="194" t="s">
        <v>169</v>
      </c>
      <c r="C8" s="90">
        <v>0.25</v>
      </c>
      <c r="D8" s="93">
        <v>0</v>
      </c>
      <c r="E8" s="145">
        <v>0</v>
      </c>
      <c r="F8" s="93">
        <v>0</v>
      </c>
      <c r="G8" s="145">
        <v>0</v>
      </c>
      <c r="H8" s="143">
        <v>0</v>
      </c>
      <c r="I8" s="138">
        <v>0</v>
      </c>
      <c r="J8" s="93">
        <v>0</v>
      </c>
      <c r="K8" s="145">
        <v>0</v>
      </c>
      <c r="L8" s="197"/>
    </row>
    <row r="9" spans="1:12" ht="38.25" customHeight="1">
      <c r="A9" s="266"/>
      <c r="B9" s="194" t="s">
        <v>84</v>
      </c>
      <c r="C9" s="90">
        <v>0.25</v>
      </c>
      <c r="D9" s="93">
        <v>0</v>
      </c>
      <c r="E9" s="145">
        <v>0</v>
      </c>
      <c r="F9" s="93">
        <v>0</v>
      </c>
      <c r="G9" s="145">
        <v>0</v>
      </c>
      <c r="H9" s="143">
        <v>0</v>
      </c>
      <c r="I9" s="138">
        <v>0</v>
      </c>
      <c r="J9" s="93">
        <v>0</v>
      </c>
      <c r="K9" s="145">
        <v>0</v>
      </c>
    </row>
    <row r="10" spans="1:12" ht="37.5" customHeight="1" thickBot="1">
      <c r="A10" s="267"/>
      <c r="B10" s="177" t="s">
        <v>170</v>
      </c>
      <c r="C10" s="166">
        <v>0.25</v>
      </c>
      <c r="D10" s="167">
        <v>0</v>
      </c>
      <c r="E10" s="168">
        <v>0</v>
      </c>
      <c r="F10" s="167">
        <v>0</v>
      </c>
      <c r="G10" s="168">
        <v>0</v>
      </c>
      <c r="H10" s="169">
        <v>0</v>
      </c>
      <c r="I10" s="170">
        <v>0</v>
      </c>
      <c r="J10" s="167">
        <v>0</v>
      </c>
      <c r="K10" s="168">
        <v>0</v>
      </c>
    </row>
    <row r="11" spans="1:12" ht="15.75">
      <c r="A11" s="149"/>
      <c r="B11" s="149" t="s">
        <v>83</v>
      </c>
      <c r="C11" s="94"/>
      <c r="D11" s="147">
        <f>AVERAGE(D7:D10)</f>
        <v>0</v>
      </c>
      <c r="E11" s="146">
        <f t="shared" ref="E11:F11" si="0">AVERAGE(E7:E10)</f>
        <v>0</v>
      </c>
      <c r="F11" s="147">
        <f t="shared" si="0"/>
        <v>0</v>
      </c>
      <c r="G11" s="146">
        <f t="shared" ref="G11" si="1">AVERAGE(G7:G10)</f>
        <v>0</v>
      </c>
      <c r="H11" s="141">
        <f t="shared" ref="H11" si="2">AVERAGE(H7:H10)</f>
        <v>0</v>
      </c>
      <c r="I11" s="139">
        <f t="shared" ref="I11" si="3">AVERAGE(I7:I10)</f>
        <v>0</v>
      </c>
      <c r="J11" s="147">
        <f t="shared" ref="J11" si="4">AVERAGE(J7:J10)</f>
        <v>0</v>
      </c>
      <c r="K11" s="146">
        <f t="shared" ref="K11" si="5">AVERAGE(K7:K10)</f>
        <v>0</v>
      </c>
    </row>
    <row r="12" spans="1:12" ht="18.75" thickBot="1">
      <c r="B12" s="148" t="s">
        <v>87</v>
      </c>
      <c r="C12" s="206"/>
      <c r="D12" s="207">
        <f>AVERAGE(D11:E11)</f>
        <v>0</v>
      </c>
      <c r="E12" s="208"/>
      <c r="F12" s="207">
        <f t="shared" ref="F12" si="6">AVERAGE(F11:G11)</f>
        <v>0</v>
      </c>
      <c r="G12" s="208"/>
      <c r="H12" s="209">
        <f t="shared" ref="H12" si="7">AVERAGE(H11:I11)</f>
        <v>0</v>
      </c>
      <c r="I12" s="208"/>
      <c r="J12" s="207">
        <f t="shared" ref="J12" si="8">AVERAGE(J11:K11)</f>
        <v>0</v>
      </c>
      <c r="K12" s="210"/>
    </row>
  </sheetData>
  <mergeCells count="8">
    <mergeCell ref="J2:K2"/>
    <mergeCell ref="A2:C3"/>
    <mergeCell ref="D2:E2"/>
    <mergeCell ref="A7:A10"/>
    <mergeCell ref="A4:A6"/>
    <mergeCell ref="C4:C6"/>
    <mergeCell ref="F2:G2"/>
    <mergeCell ref="H2:I2"/>
  </mergeCells>
  <dataValidations count="1">
    <dataValidation type="whole" allowBlank="1" showInputMessage="1" showErrorMessage="1" sqref="D7:K10">
      <formula1>0</formula1>
      <formula2>10</formula2>
    </dataValidation>
  </dataValidations>
  <pageMargins left="0.7" right="0.7" top="0.75" bottom="0.75" header="0.3" footer="0.3"/>
  <pageSetup paperSize="9" orientation="portrait" horizontalDpi="0" verticalDpi="0" r:id="rId1"/>
  <ignoredErrors>
    <ignoredError sqref="D11:E11"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rightToLeft="1" workbookViewId="0">
      <selection activeCell="C8" sqref="C8:G8"/>
    </sheetView>
  </sheetViews>
  <sheetFormatPr defaultRowHeight="14.25"/>
  <cols>
    <col min="1" max="1" width="16.625" customWidth="1"/>
    <col min="2" max="2" width="50.5" customWidth="1"/>
    <col min="3" max="3" width="10.125" customWidth="1"/>
    <col min="4" max="6" width="7.125" customWidth="1"/>
    <col min="7" max="7" width="13.25" customWidth="1"/>
  </cols>
  <sheetData>
    <row r="1" spans="1:17" ht="19.5" thickBot="1">
      <c r="A1" s="274" t="s">
        <v>89</v>
      </c>
      <c r="B1" s="275"/>
      <c r="C1" s="259">
        <v>1</v>
      </c>
      <c r="D1" s="278"/>
      <c r="E1" s="278"/>
      <c r="F1" s="278"/>
      <c r="G1" s="279"/>
      <c r="H1" s="259">
        <v>2</v>
      </c>
      <c r="I1" s="278"/>
      <c r="J1" s="278"/>
      <c r="K1" s="278"/>
      <c r="L1" s="279"/>
      <c r="M1" s="259">
        <v>3</v>
      </c>
      <c r="N1" s="278"/>
      <c r="O1" s="278"/>
      <c r="P1" s="278"/>
      <c r="Q1" s="279"/>
    </row>
    <row r="2" spans="1:17" ht="18.75">
      <c r="A2" s="286"/>
      <c r="B2" s="287"/>
      <c r="C2" s="259"/>
      <c r="D2" s="278"/>
      <c r="E2" s="278"/>
      <c r="F2" s="278"/>
      <c r="G2" s="279"/>
      <c r="H2" s="259"/>
      <c r="I2" s="278"/>
      <c r="J2" s="278"/>
      <c r="K2" s="278"/>
      <c r="L2" s="279"/>
      <c r="M2" s="259"/>
      <c r="N2" s="278"/>
      <c r="O2" s="278"/>
      <c r="P2" s="278"/>
      <c r="Q2" s="279"/>
    </row>
    <row r="3" spans="1:17" ht="19.5" customHeight="1" thickBot="1">
      <c r="A3" s="276"/>
      <c r="B3" s="277"/>
      <c r="C3" s="280" t="s">
        <v>177</v>
      </c>
      <c r="D3" s="281"/>
      <c r="E3" s="281"/>
      <c r="F3" s="281"/>
      <c r="G3" s="282"/>
      <c r="H3" s="280" t="s">
        <v>177</v>
      </c>
      <c r="I3" s="281"/>
      <c r="J3" s="281"/>
      <c r="K3" s="281"/>
      <c r="L3" s="282"/>
      <c r="M3" s="280" t="s">
        <v>177</v>
      </c>
      <c r="N3" s="281"/>
      <c r="O3" s="281"/>
      <c r="P3" s="281"/>
      <c r="Q3" s="282"/>
    </row>
    <row r="4" spans="1:17" ht="35.25" customHeight="1" thickBot="1">
      <c r="A4" s="95"/>
      <c r="B4" s="88" t="s">
        <v>101</v>
      </c>
      <c r="C4" s="127" t="s">
        <v>100</v>
      </c>
      <c r="D4" s="131" t="s">
        <v>171</v>
      </c>
      <c r="E4" s="132" t="s">
        <v>172</v>
      </c>
      <c r="F4" s="133" t="s">
        <v>173</v>
      </c>
      <c r="G4" s="128" t="s">
        <v>88</v>
      </c>
      <c r="H4" s="127" t="s">
        <v>100</v>
      </c>
      <c r="I4" s="131" t="s">
        <v>171</v>
      </c>
      <c r="J4" s="132" t="s">
        <v>172</v>
      </c>
      <c r="K4" s="133" t="s">
        <v>173</v>
      </c>
      <c r="L4" s="128" t="s">
        <v>88</v>
      </c>
      <c r="M4" s="127" t="s">
        <v>100</v>
      </c>
      <c r="N4" s="131" t="s">
        <v>171</v>
      </c>
      <c r="O4" s="132" t="s">
        <v>172</v>
      </c>
      <c r="P4" s="133" t="s">
        <v>173</v>
      </c>
      <c r="Q4" s="128" t="s">
        <v>88</v>
      </c>
    </row>
    <row r="5" spans="1:17" ht="15">
      <c r="A5" s="266" t="s">
        <v>82</v>
      </c>
      <c r="B5" s="134" t="s">
        <v>174</v>
      </c>
      <c r="C5" s="129">
        <f>AVERAGE(D5:F5)</f>
        <v>0</v>
      </c>
      <c r="D5" s="123">
        <v>0</v>
      </c>
      <c r="E5" s="120">
        <v>0</v>
      </c>
      <c r="F5" s="124">
        <v>0</v>
      </c>
      <c r="G5" s="119"/>
      <c r="H5" s="129">
        <f t="shared" ref="H5:H7" si="0">AVERAGE(I5:K5)</f>
        <v>0</v>
      </c>
      <c r="I5" s="123">
        <v>0</v>
      </c>
      <c r="J5" s="120">
        <v>0</v>
      </c>
      <c r="K5" s="124">
        <v>0</v>
      </c>
      <c r="L5" s="178"/>
      <c r="M5" s="129">
        <f t="shared" ref="M5:M7" si="1">AVERAGE(N5:P5)</f>
        <v>0</v>
      </c>
      <c r="N5" s="123">
        <v>0</v>
      </c>
      <c r="O5" s="120">
        <v>0</v>
      </c>
      <c r="P5" s="124">
        <v>0</v>
      </c>
      <c r="Q5" s="178"/>
    </row>
    <row r="6" spans="1:17" ht="15">
      <c r="A6" s="266"/>
      <c r="B6" s="134" t="s">
        <v>175</v>
      </c>
      <c r="C6" s="130">
        <f t="shared" ref="C6:C7" si="2">AVERAGE(D6:F6)</f>
        <v>0</v>
      </c>
      <c r="D6" s="125">
        <v>0</v>
      </c>
      <c r="E6" s="121">
        <v>0</v>
      </c>
      <c r="F6" s="126">
        <v>0</v>
      </c>
      <c r="G6" s="122"/>
      <c r="H6" s="130">
        <f t="shared" si="0"/>
        <v>0</v>
      </c>
      <c r="I6" s="125">
        <v>0</v>
      </c>
      <c r="J6" s="121">
        <v>0</v>
      </c>
      <c r="K6" s="126">
        <v>0</v>
      </c>
      <c r="L6" s="122"/>
      <c r="M6" s="130">
        <f t="shared" si="1"/>
        <v>0</v>
      </c>
      <c r="N6" s="125">
        <v>0</v>
      </c>
      <c r="O6" s="121">
        <v>0</v>
      </c>
      <c r="P6" s="126">
        <v>0</v>
      </c>
      <c r="Q6" s="122"/>
    </row>
    <row r="7" spans="1:17" ht="15.75" thickBot="1">
      <c r="A7" s="266"/>
      <c r="B7" s="135" t="s">
        <v>176</v>
      </c>
      <c r="C7" s="130">
        <f t="shared" si="2"/>
        <v>0</v>
      </c>
      <c r="D7" s="125">
        <v>0</v>
      </c>
      <c r="E7" s="121">
        <v>0</v>
      </c>
      <c r="F7" s="126">
        <v>0</v>
      </c>
      <c r="G7" s="122"/>
      <c r="H7" s="130">
        <f t="shared" si="0"/>
        <v>0</v>
      </c>
      <c r="I7" s="125">
        <v>0</v>
      </c>
      <c r="J7" s="121">
        <v>0</v>
      </c>
      <c r="K7" s="126">
        <v>0</v>
      </c>
      <c r="L7" s="122"/>
      <c r="M7" s="130">
        <f t="shared" si="1"/>
        <v>0</v>
      </c>
      <c r="N7" s="125">
        <v>0</v>
      </c>
      <c r="O7" s="121">
        <v>0</v>
      </c>
      <c r="P7" s="126">
        <v>0</v>
      </c>
      <c r="Q7" s="122"/>
    </row>
    <row r="8" spans="1:17" ht="29.25" customHeight="1" thickBot="1">
      <c r="A8" s="97"/>
      <c r="B8" s="98" t="s">
        <v>90</v>
      </c>
      <c r="C8" s="283">
        <f>AVERAGE(C5:C7)</f>
        <v>0</v>
      </c>
      <c r="D8" s="284"/>
      <c r="E8" s="284"/>
      <c r="F8" s="284"/>
      <c r="G8" s="285"/>
      <c r="H8" s="283">
        <f t="shared" ref="H8" si="3">AVERAGE(H5:H7)</f>
        <v>0</v>
      </c>
      <c r="I8" s="284"/>
      <c r="J8" s="284"/>
      <c r="K8" s="284"/>
      <c r="L8" s="285"/>
      <c r="M8" s="283">
        <f t="shared" ref="M8" si="4">AVERAGE(M5:M7)</f>
        <v>0</v>
      </c>
      <c r="N8" s="284"/>
      <c r="O8" s="284"/>
      <c r="P8" s="284"/>
      <c r="Q8" s="285"/>
    </row>
  </sheetData>
  <mergeCells count="14">
    <mergeCell ref="A1:B3"/>
    <mergeCell ref="C8:G8"/>
    <mergeCell ref="A5:A7"/>
    <mergeCell ref="C1:G1"/>
    <mergeCell ref="C3:G3"/>
    <mergeCell ref="C2:G2"/>
    <mergeCell ref="H1:L1"/>
    <mergeCell ref="M1:Q1"/>
    <mergeCell ref="H3:L3"/>
    <mergeCell ref="M3:Q3"/>
    <mergeCell ref="H8:L8"/>
    <mergeCell ref="M8:Q8"/>
    <mergeCell ref="H2:L2"/>
    <mergeCell ref="M2:Q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H18"/>
  <sheetViews>
    <sheetView rightToLeft="1" workbookViewId="0">
      <selection activeCell="L6" sqref="L6"/>
    </sheetView>
  </sheetViews>
  <sheetFormatPr defaultRowHeight="14.25"/>
  <cols>
    <col min="5" max="5" width="21.75" customWidth="1"/>
    <col min="6" max="6" width="16.875" customWidth="1"/>
    <col min="7" max="7" width="17" customWidth="1"/>
    <col min="8" max="8" width="17.5" customWidth="1"/>
  </cols>
  <sheetData>
    <row r="3" spans="4:8" ht="15" thickBot="1"/>
    <row r="4" spans="4:8" ht="15">
      <c r="D4" s="28"/>
      <c r="E4" s="288" t="s">
        <v>92</v>
      </c>
      <c r="F4" s="112">
        <v>1</v>
      </c>
      <c r="G4" s="113">
        <v>2</v>
      </c>
      <c r="H4" s="113">
        <v>3</v>
      </c>
    </row>
    <row r="5" spans="4:8" ht="29.25" customHeight="1">
      <c r="D5" s="28"/>
      <c r="E5" s="289"/>
      <c r="F5" s="114"/>
      <c r="G5" s="115"/>
      <c r="H5" s="115"/>
    </row>
    <row r="6" spans="4:8" ht="60.75" customHeight="1">
      <c r="D6" s="28"/>
      <c r="E6" s="200" t="s">
        <v>179</v>
      </c>
      <c r="F6" s="100"/>
      <c r="G6" s="101"/>
      <c r="H6" s="101"/>
    </row>
    <row r="7" spans="4:8" ht="15.75" thickBot="1">
      <c r="D7" s="28"/>
      <c r="E7" s="102" t="s">
        <v>93</v>
      </c>
      <c r="F7" s="103">
        <f>IFERROR(MIN($F$6:$H$6)/F6*100,0)</f>
        <v>0</v>
      </c>
      <c r="G7" s="103">
        <f>IFERROR(MIN($F$6:$H$6)/G6*100,0)</f>
        <v>0</v>
      </c>
      <c r="H7" s="103">
        <f>IFERROR(MIN($F$6:$H$6)/H6*100,0)</f>
        <v>0</v>
      </c>
    </row>
    <row r="8" spans="4:8">
      <c r="D8" s="28"/>
      <c r="E8" s="28"/>
      <c r="F8" s="28"/>
      <c r="G8" s="28"/>
      <c r="H8" s="28"/>
    </row>
    <row r="9" spans="4:8">
      <c r="D9" s="28"/>
      <c r="E9" s="28"/>
      <c r="F9" s="28"/>
      <c r="G9" s="28"/>
      <c r="H9" s="28"/>
    </row>
    <row r="10" spans="4:8">
      <c r="D10" s="28"/>
      <c r="E10" s="28"/>
      <c r="F10" s="28"/>
      <c r="G10" s="28"/>
      <c r="H10" s="28"/>
    </row>
    <row r="11" spans="4:8">
      <c r="D11" s="28"/>
      <c r="E11" s="28"/>
      <c r="F11" s="28"/>
      <c r="G11" s="28"/>
      <c r="H11" s="28"/>
    </row>
    <row r="12" spans="4:8" ht="15" thickBot="1">
      <c r="D12" s="28"/>
      <c r="E12" s="28"/>
      <c r="F12" s="28"/>
      <c r="G12" s="28"/>
      <c r="H12" s="28"/>
    </row>
    <row r="13" spans="4:8" ht="15.75" thickBot="1">
      <c r="D13" s="290" t="s">
        <v>94</v>
      </c>
      <c r="E13" s="291"/>
      <c r="F13" s="104">
        <v>1</v>
      </c>
      <c r="G13" s="99">
        <v>2</v>
      </c>
      <c r="H13" s="99">
        <v>3</v>
      </c>
    </row>
    <row r="14" spans="4:8" ht="36" customHeight="1">
      <c r="D14" s="198" t="s">
        <v>79</v>
      </c>
      <c r="E14" s="199" t="s">
        <v>95</v>
      </c>
      <c r="F14" s="116">
        <f>F5</f>
        <v>0</v>
      </c>
      <c r="G14" s="117">
        <f>G5</f>
        <v>0</v>
      </c>
      <c r="H14" s="117">
        <f>H5</f>
        <v>0</v>
      </c>
    </row>
    <row r="15" spans="4:8">
      <c r="D15" s="105">
        <v>0.6</v>
      </c>
      <c r="E15" s="106" t="s">
        <v>96</v>
      </c>
      <c r="F15" s="107"/>
      <c r="G15" s="107"/>
      <c r="H15" s="107"/>
    </row>
    <row r="16" spans="4:8">
      <c r="D16" s="105">
        <v>0.4</v>
      </c>
      <c r="E16" s="106" t="s">
        <v>97</v>
      </c>
      <c r="F16" s="107">
        <f>F7</f>
        <v>0</v>
      </c>
      <c r="G16" s="108">
        <f>G7</f>
        <v>0</v>
      </c>
      <c r="H16" s="108">
        <f>H7</f>
        <v>0</v>
      </c>
    </row>
    <row r="17" spans="4:8" ht="15">
      <c r="D17" s="109">
        <f>SUM(D15:D16)</f>
        <v>1</v>
      </c>
      <c r="E17" s="110" t="s">
        <v>98</v>
      </c>
      <c r="F17" s="175">
        <f>F15*$D$15+F16*$D$16</f>
        <v>0</v>
      </c>
      <c r="G17" s="175">
        <f t="shared" ref="G17:H17" si="0">G15*$D$15+G16*$D$16</f>
        <v>0</v>
      </c>
      <c r="H17" s="175">
        <f t="shared" si="0"/>
        <v>0</v>
      </c>
    </row>
    <row r="18" spans="4:8" ht="15.75" thickBot="1">
      <c r="D18" s="292" t="s">
        <v>99</v>
      </c>
      <c r="E18" s="293"/>
      <c r="F18" s="111"/>
      <c r="G18" s="111"/>
      <c r="H18" s="111"/>
    </row>
  </sheetData>
  <mergeCells count="3">
    <mergeCell ref="E4:E5"/>
    <mergeCell ref="D13:E13"/>
    <mergeCell ref="D18:E18"/>
  </mergeCells>
  <conditionalFormatting sqref="F17:H17">
    <cfRule type="top10" dxfId="1" priority="122" rank="1"/>
  </conditionalFormatting>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H38"/>
  <sheetViews>
    <sheetView rightToLeft="1" zoomScale="90" zoomScaleNormal="90" workbookViewId="0">
      <selection activeCell="H24" sqref="H24:M24"/>
    </sheetView>
  </sheetViews>
  <sheetFormatPr defaultRowHeight="14.25"/>
  <cols>
    <col min="7" max="7" width="9" style="50"/>
    <col min="10" max="10" width="11" customWidth="1"/>
    <col min="14" max="14" width="9" style="50"/>
    <col min="18" max="18" width="10.875" customWidth="1"/>
    <col min="21" max="21" width="9" style="42"/>
    <col min="28" max="28" width="9" style="50"/>
  </cols>
  <sheetData>
    <row r="2" spans="1:34" ht="15" thickBot="1"/>
    <row r="3" spans="1:34" ht="15.75" thickBot="1">
      <c r="A3" s="294" t="s">
        <v>42</v>
      </c>
      <c r="B3" s="295"/>
      <c r="C3" s="295"/>
      <c r="D3" s="296"/>
      <c r="H3" s="300" t="s">
        <v>41</v>
      </c>
      <c r="I3" s="301"/>
      <c r="J3" s="301"/>
      <c r="K3" s="302"/>
      <c r="O3" s="300" t="s">
        <v>27</v>
      </c>
      <c r="P3" s="301"/>
      <c r="Q3" s="301"/>
      <c r="R3" s="302"/>
      <c r="V3" s="294" t="s">
        <v>38</v>
      </c>
      <c r="W3" s="295"/>
      <c r="X3" s="295"/>
      <c r="Y3" s="296"/>
      <c r="AC3" s="294" t="s">
        <v>40</v>
      </c>
      <c r="AD3" s="295"/>
      <c r="AE3" s="295"/>
      <c r="AF3" s="296"/>
    </row>
    <row r="4" spans="1:34">
      <c r="A4" s="52" t="s">
        <v>28</v>
      </c>
      <c r="B4" s="39" t="s">
        <v>29</v>
      </c>
      <c r="C4" s="40" t="s">
        <v>30</v>
      </c>
      <c r="D4" s="53" t="s">
        <v>31</v>
      </c>
      <c r="H4" s="78" t="s">
        <v>28</v>
      </c>
      <c r="I4" s="66" t="s">
        <v>29</v>
      </c>
      <c r="J4" s="67" t="s">
        <v>30</v>
      </c>
      <c r="K4" s="68" t="s">
        <v>31</v>
      </c>
      <c r="O4" s="65" t="s">
        <v>28</v>
      </c>
      <c r="P4" s="66" t="s">
        <v>29</v>
      </c>
      <c r="Q4" s="67" t="s">
        <v>30</v>
      </c>
      <c r="R4" s="68" t="s">
        <v>31</v>
      </c>
      <c r="V4" s="52" t="s">
        <v>28</v>
      </c>
      <c r="W4" s="39" t="s">
        <v>29</v>
      </c>
      <c r="X4" s="40" t="s">
        <v>30</v>
      </c>
      <c r="Y4" s="53" t="s">
        <v>31</v>
      </c>
      <c r="AC4" s="52" t="s">
        <v>28</v>
      </c>
      <c r="AD4" s="39" t="s">
        <v>29</v>
      </c>
      <c r="AE4" s="40" t="s">
        <v>30</v>
      </c>
      <c r="AF4" s="53" t="s">
        <v>31</v>
      </c>
    </row>
    <row r="5" spans="1:34">
      <c r="A5" s="52">
        <v>1</v>
      </c>
      <c r="B5" s="43" t="s">
        <v>25</v>
      </c>
      <c r="C5" s="43" t="s">
        <v>25</v>
      </c>
      <c r="D5" s="54" t="s">
        <v>25</v>
      </c>
      <c r="H5" s="49">
        <v>1</v>
      </c>
      <c r="I5" s="43" t="s">
        <v>25</v>
      </c>
      <c r="J5" s="43" t="s">
        <v>25</v>
      </c>
      <c r="K5" s="54" t="s">
        <v>25</v>
      </c>
      <c r="O5" s="52">
        <v>1</v>
      </c>
      <c r="P5" s="43" t="s">
        <v>25</v>
      </c>
      <c r="Q5" s="43" t="s">
        <v>25</v>
      </c>
      <c r="R5" s="54" t="s">
        <v>44</v>
      </c>
      <c r="V5" s="52">
        <v>1</v>
      </c>
      <c r="W5" s="46" t="s">
        <v>46</v>
      </c>
      <c r="X5" s="46" t="s">
        <v>45</v>
      </c>
      <c r="Y5" s="59" t="s">
        <v>45</v>
      </c>
      <c r="AC5" s="52">
        <v>1</v>
      </c>
      <c r="AD5" s="43" t="s">
        <v>46</v>
      </c>
      <c r="AE5" s="43" t="s">
        <v>45</v>
      </c>
      <c r="AF5" s="54" t="s">
        <v>45</v>
      </c>
    </row>
    <row r="6" spans="1:34">
      <c r="A6" s="52">
        <v>2</v>
      </c>
      <c r="B6" s="43" t="s">
        <v>25</v>
      </c>
      <c r="C6" s="43" t="s">
        <v>25</v>
      </c>
      <c r="D6" s="54" t="s">
        <v>25</v>
      </c>
      <c r="H6" s="49">
        <v>2</v>
      </c>
      <c r="I6" s="43" t="s">
        <v>47</v>
      </c>
      <c r="J6" s="43" t="s">
        <v>25</v>
      </c>
      <c r="K6" s="54" t="s">
        <v>44</v>
      </c>
      <c r="O6" s="52">
        <v>2</v>
      </c>
      <c r="P6" s="43" t="s">
        <v>25</v>
      </c>
      <c r="Q6" s="43" t="s">
        <v>25</v>
      </c>
      <c r="R6" s="55" t="s">
        <v>43</v>
      </c>
      <c r="V6" s="52">
        <v>2</v>
      </c>
      <c r="W6" s="46" t="s">
        <v>45</v>
      </c>
      <c r="X6" s="46" t="s">
        <v>45</v>
      </c>
      <c r="Y6" s="59" t="s">
        <v>45</v>
      </c>
      <c r="AC6" s="52">
        <v>2</v>
      </c>
      <c r="AD6" s="43" t="s">
        <v>45</v>
      </c>
      <c r="AE6" s="43" t="s">
        <v>45</v>
      </c>
      <c r="AF6" s="54" t="s">
        <v>45</v>
      </c>
    </row>
    <row r="7" spans="1:34">
      <c r="A7" s="52">
        <v>3</v>
      </c>
      <c r="B7" s="43" t="s">
        <v>25</v>
      </c>
      <c r="C7" s="43" t="s">
        <v>25</v>
      </c>
      <c r="D7" s="54" t="s">
        <v>25</v>
      </c>
      <c r="H7" s="49">
        <v>3</v>
      </c>
      <c r="I7" s="43" t="s">
        <v>25</v>
      </c>
      <c r="J7" s="43" t="s">
        <v>25</v>
      </c>
      <c r="K7" s="54" t="s">
        <v>25</v>
      </c>
      <c r="O7" s="52">
        <v>3</v>
      </c>
      <c r="P7" s="43" t="s">
        <v>25</v>
      </c>
      <c r="Q7" s="43" t="s">
        <v>25</v>
      </c>
      <c r="R7" s="54" t="s">
        <v>25</v>
      </c>
      <c r="V7" s="52">
        <v>3</v>
      </c>
      <c r="W7" s="46" t="s">
        <v>45</v>
      </c>
      <c r="X7" s="46" t="s">
        <v>45</v>
      </c>
      <c r="Y7" s="60" t="s">
        <v>48</v>
      </c>
      <c r="AC7" s="52">
        <v>3</v>
      </c>
      <c r="AD7" s="43" t="s">
        <v>25</v>
      </c>
      <c r="AE7" s="43" t="s">
        <v>25</v>
      </c>
      <c r="AF7" s="55" t="s">
        <v>50</v>
      </c>
    </row>
    <row r="8" spans="1:34">
      <c r="A8" s="52">
        <v>4</v>
      </c>
      <c r="B8" s="43" t="s">
        <v>25</v>
      </c>
      <c r="C8" s="43" t="s">
        <v>25</v>
      </c>
      <c r="D8" s="69" t="s">
        <v>52</v>
      </c>
      <c r="H8" s="49">
        <v>4</v>
      </c>
      <c r="I8" s="43" t="s">
        <v>25</v>
      </c>
      <c r="J8" s="43" t="s">
        <v>25</v>
      </c>
      <c r="K8" s="54" t="s">
        <v>25</v>
      </c>
      <c r="O8" s="52">
        <v>4</v>
      </c>
      <c r="P8" s="43" t="s">
        <v>25</v>
      </c>
      <c r="Q8" s="43" t="s">
        <v>25</v>
      </c>
      <c r="R8" s="54" t="s">
        <v>25</v>
      </c>
      <c r="V8" s="52">
        <v>4</v>
      </c>
      <c r="W8" s="46" t="s">
        <v>45</v>
      </c>
      <c r="X8" s="46" t="s">
        <v>45</v>
      </c>
      <c r="Y8" s="59" t="s">
        <v>45</v>
      </c>
      <c r="AC8" s="52">
        <v>4</v>
      </c>
      <c r="AD8" s="43" t="s">
        <v>25</v>
      </c>
      <c r="AE8" s="43" t="s">
        <v>25</v>
      </c>
      <c r="AF8" s="54" t="s">
        <v>25</v>
      </c>
    </row>
    <row r="9" spans="1:34">
      <c r="A9" s="52">
        <v>5</v>
      </c>
      <c r="B9" s="43" t="s">
        <v>25</v>
      </c>
      <c r="C9" s="43" t="s">
        <v>25</v>
      </c>
      <c r="D9" s="54" t="s">
        <v>25</v>
      </c>
      <c r="H9" s="49">
        <v>4</v>
      </c>
      <c r="I9" s="43" t="s">
        <v>25</v>
      </c>
      <c r="J9" s="43" t="s">
        <v>25</v>
      </c>
      <c r="K9" s="54" t="s">
        <v>25</v>
      </c>
      <c r="O9" s="52">
        <v>5</v>
      </c>
      <c r="P9" s="43" t="s">
        <v>25</v>
      </c>
      <c r="Q9" s="43" t="s">
        <v>44</v>
      </c>
      <c r="R9" s="54" t="s">
        <v>25</v>
      </c>
      <c r="V9" s="52">
        <v>5</v>
      </c>
      <c r="W9" s="46" t="s">
        <v>45</v>
      </c>
      <c r="X9" s="46" t="s">
        <v>45</v>
      </c>
      <c r="Y9" s="59" t="s">
        <v>47</v>
      </c>
      <c r="AC9" s="52">
        <v>5</v>
      </c>
      <c r="AD9" s="43" t="s">
        <v>25</v>
      </c>
      <c r="AE9" s="43" t="s">
        <v>25</v>
      </c>
      <c r="AF9" s="54" t="s">
        <v>25</v>
      </c>
    </row>
    <row r="10" spans="1:34" ht="15" thickBot="1">
      <c r="A10" s="56">
        <v>6</v>
      </c>
      <c r="B10" s="57" t="s">
        <v>25</v>
      </c>
      <c r="C10" s="57" t="s">
        <v>25</v>
      </c>
      <c r="D10" s="58" t="s">
        <v>25</v>
      </c>
      <c r="H10" s="49">
        <v>5</v>
      </c>
      <c r="I10" s="43" t="s">
        <v>25</v>
      </c>
      <c r="J10" s="43" t="s">
        <v>25</v>
      </c>
      <c r="K10" s="54" t="s">
        <v>25</v>
      </c>
      <c r="O10" s="52">
        <v>6</v>
      </c>
      <c r="P10" s="43" t="s">
        <v>25</v>
      </c>
      <c r="Q10" s="43" t="s">
        <v>25</v>
      </c>
      <c r="R10" s="54" t="s">
        <v>44</v>
      </c>
      <c r="V10" s="52">
        <v>6</v>
      </c>
      <c r="W10" s="46" t="s">
        <v>45</v>
      </c>
      <c r="X10" s="46" t="s">
        <v>45</v>
      </c>
      <c r="Y10" s="59" t="s">
        <v>45</v>
      </c>
      <c r="AC10" s="52">
        <v>6</v>
      </c>
      <c r="AD10" s="43" t="s">
        <v>25</v>
      </c>
      <c r="AE10" s="43" t="s">
        <v>25</v>
      </c>
      <c r="AF10" s="54" t="s">
        <v>25</v>
      </c>
    </row>
    <row r="11" spans="1:34">
      <c r="A11" s="297" t="s">
        <v>32</v>
      </c>
      <c r="B11" s="298"/>
      <c r="C11" s="298"/>
      <c r="D11" s="298"/>
      <c r="E11" s="298"/>
      <c r="F11" s="299"/>
      <c r="H11" s="49">
        <v>6</v>
      </c>
      <c r="I11" s="43" t="s">
        <v>25</v>
      </c>
      <c r="J11" s="43" t="s">
        <v>25</v>
      </c>
      <c r="K11" s="54" t="s">
        <v>25</v>
      </c>
      <c r="O11" s="52">
        <v>7</v>
      </c>
      <c r="P11" s="43" t="s">
        <v>25</v>
      </c>
      <c r="Q11" s="43" t="s">
        <v>25</v>
      </c>
      <c r="R11" s="54" t="s">
        <v>25</v>
      </c>
      <c r="V11" s="52">
        <v>7</v>
      </c>
      <c r="W11" s="46" t="s">
        <v>45</v>
      </c>
      <c r="X11" s="46" t="s">
        <v>45</v>
      </c>
      <c r="Y11" s="59" t="s">
        <v>45</v>
      </c>
      <c r="AC11" s="52">
        <v>7</v>
      </c>
      <c r="AD11" s="43" t="s">
        <v>25</v>
      </c>
      <c r="AE11" s="43" t="s">
        <v>25</v>
      </c>
      <c r="AF11" s="54" t="s">
        <v>25</v>
      </c>
    </row>
    <row r="12" spans="1:34" ht="15" thickBot="1">
      <c r="A12" s="52" t="s">
        <v>28</v>
      </c>
      <c r="B12" s="39" t="s">
        <v>29</v>
      </c>
      <c r="C12" s="39" t="s">
        <v>30</v>
      </c>
      <c r="D12" s="39" t="s">
        <v>31</v>
      </c>
      <c r="E12" s="39" t="s">
        <v>33</v>
      </c>
      <c r="F12" s="53" t="s">
        <v>34</v>
      </c>
      <c r="H12" s="49">
        <v>7</v>
      </c>
      <c r="I12" s="43" t="s">
        <v>25</v>
      </c>
      <c r="J12" s="43" t="s">
        <v>25</v>
      </c>
      <c r="K12" s="54" t="s">
        <v>25</v>
      </c>
      <c r="O12" s="52">
        <v>8</v>
      </c>
      <c r="P12" s="43" t="s">
        <v>25</v>
      </c>
      <c r="Q12" s="43" t="s">
        <v>25</v>
      </c>
      <c r="R12" s="54" t="s">
        <v>25</v>
      </c>
      <c r="V12" s="56">
        <v>8</v>
      </c>
      <c r="W12" s="61" t="s">
        <v>45</v>
      </c>
      <c r="X12" s="61" t="s">
        <v>45</v>
      </c>
      <c r="Y12" s="62" t="s">
        <v>45</v>
      </c>
      <c r="AC12" s="56">
        <v>8</v>
      </c>
      <c r="AD12" s="57" t="s">
        <v>25</v>
      </c>
      <c r="AE12" s="57" t="s">
        <v>25</v>
      </c>
      <c r="AF12" s="58" t="s">
        <v>25</v>
      </c>
    </row>
    <row r="13" spans="1:34" ht="15.75" thickBot="1">
      <c r="A13" s="52">
        <v>1</v>
      </c>
      <c r="B13" s="43" t="s">
        <v>25</v>
      </c>
      <c r="C13" s="43" t="s">
        <v>25</v>
      </c>
      <c r="D13" s="43" t="s">
        <v>25</v>
      </c>
      <c r="E13" s="43" t="s">
        <v>44</v>
      </c>
      <c r="F13" s="54" t="s">
        <v>25</v>
      </c>
      <c r="H13" s="79">
        <v>8</v>
      </c>
      <c r="I13" s="57" t="s">
        <v>25</v>
      </c>
      <c r="J13" s="57" t="s">
        <v>25</v>
      </c>
      <c r="K13" s="58" t="s">
        <v>44</v>
      </c>
      <c r="O13" s="52">
        <v>9</v>
      </c>
      <c r="P13" s="43" t="s">
        <v>25</v>
      </c>
      <c r="Q13" s="43" t="s">
        <v>25</v>
      </c>
      <c r="R13" s="54" t="s">
        <v>25</v>
      </c>
      <c r="V13" s="294" t="s">
        <v>32</v>
      </c>
      <c r="W13" s="295"/>
      <c r="X13" s="295"/>
      <c r="Y13" s="295"/>
      <c r="Z13" s="295"/>
      <c r="AA13" s="296"/>
      <c r="AC13" s="294" t="s">
        <v>32</v>
      </c>
      <c r="AD13" s="295"/>
      <c r="AE13" s="295"/>
      <c r="AF13" s="295"/>
      <c r="AG13" s="295"/>
      <c r="AH13" s="296"/>
    </row>
    <row r="14" spans="1:34">
      <c r="A14" s="52">
        <v>2</v>
      </c>
      <c r="B14" s="43" t="s">
        <v>25</v>
      </c>
      <c r="C14" s="43" t="s">
        <v>25</v>
      </c>
      <c r="D14" s="43" t="s">
        <v>25</v>
      </c>
      <c r="E14" s="43" t="s">
        <v>25</v>
      </c>
      <c r="F14" s="54" t="s">
        <v>25</v>
      </c>
      <c r="H14" s="297" t="s">
        <v>32</v>
      </c>
      <c r="I14" s="298"/>
      <c r="J14" s="298"/>
      <c r="K14" s="298"/>
      <c r="L14" s="298"/>
      <c r="M14" s="299"/>
      <c r="O14" s="52">
        <v>10</v>
      </c>
      <c r="P14" s="43" t="s">
        <v>25</v>
      </c>
      <c r="Q14" s="43" t="s">
        <v>44</v>
      </c>
      <c r="R14" s="54" t="s">
        <v>44</v>
      </c>
      <c r="V14" s="52" t="s">
        <v>28</v>
      </c>
      <c r="W14" s="39" t="s">
        <v>29</v>
      </c>
      <c r="X14" s="39" t="s">
        <v>30</v>
      </c>
      <c r="Y14" s="39" t="s">
        <v>31</v>
      </c>
      <c r="Z14" s="39" t="s">
        <v>33</v>
      </c>
      <c r="AA14" s="53" t="s">
        <v>34</v>
      </c>
      <c r="AC14" s="52" t="s">
        <v>28</v>
      </c>
      <c r="AD14" s="39" t="s">
        <v>29</v>
      </c>
      <c r="AE14" s="39" t="s">
        <v>30</v>
      </c>
      <c r="AF14" s="39" t="s">
        <v>31</v>
      </c>
      <c r="AG14" s="39" t="s">
        <v>33</v>
      </c>
      <c r="AH14" s="53" t="s">
        <v>39</v>
      </c>
    </row>
    <row r="15" spans="1:34">
      <c r="A15" s="52">
        <v>3</v>
      </c>
      <c r="B15" s="43" t="s">
        <v>25</v>
      </c>
      <c r="C15" s="43" t="s">
        <v>25</v>
      </c>
      <c r="D15" s="43" t="s">
        <v>25</v>
      </c>
      <c r="E15" s="43" t="s">
        <v>25</v>
      </c>
      <c r="F15" s="54" t="s">
        <v>25</v>
      </c>
      <c r="H15" s="49" t="s">
        <v>28</v>
      </c>
      <c r="I15" s="39" t="s">
        <v>29</v>
      </c>
      <c r="J15" s="39" t="s">
        <v>30</v>
      </c>
      <c r="K15" s="39" t="s">
        <v>31</v>
      </c>
      <c r="L15" s="39" t="s">
        <v>33</v>
      </c>
      <c r="M15" s="47" t="s">
        <v>34</v>
      </c>
      <c r="O15" s="52">
        <v>11</v>
      </c>
      <c r="P15" s="43" t="s">
        <v>25</v>
      </c>
      <c r="Q15" s="43" t="s">
        <v>25</v>
      </c>
      <c r="R15" s="54" t="s">
        <v>25</v>
      </c>
      <c r="V15" s="52">
        <v>1</v>
      </c>
      <c r="W15" s="43" t="s">
        <v>45</v>
      </c>
      <c r="X15" s="43" t="s">
        <v>45</v>
      </c>
      <c r="Y15" s="43" t="s">
        <v>45</v>
      </c>
      <c r="Z15" s="43" t="s">
        <v>45</v>
      </c>
      <c r="AA15" s="54" t="s">
        <v>45</v>
      </c>
      <c r="AC15" s="52">
        <v>1</v>
      </c>
      <c r="AD15" s="43" t="s">
        <v>25</v>
      </c>
      <c r="AE15" s="43" t="s">
        <v>25</v>
      </c>
      <c r="AF15" s="43" t="s">
        <v>25</v>
      </c>
      <c r="AG15" s="43" t="s">
        <v>25</v>
      </c>
      <c r="AH15" s="54" t="s">
        <v>25</v>
      </c>
    </row>
    <row r="16" spans="1:34">
      <c r="A16" s="52">
        <v>4</v>
      </c>
      <c r="B16" s="43" t="s">
        <v>25</v>
      </c>
      <c r="C16" s="43" t="s">
        <v>25</v>
      </c>
      <c r="D16" s="43" t="s">
        <v>25</v>
      </c>
      <c r="E16" s="43" t="s">
        <v>25</v>
      </c>
      <c r="F16" s="54" t="s">
        <v>44</v>
      </c>
      <c r="H16" s="49">
        <v>1</v>
      </c>
      <c r="I16" s="43" t="s">
        <v>25</v>
      </c>
      <c r="J16" s="43" t="s">
        <v>25</v>
      </c>
      <c r="K16" s="43" t="s">
        <v>44</v>
      </c>
      <c r="L16" s="43" t="s">
        <v>25</v>
      </c>
      <c r="M16" s="48" t="s">
        <v>25</v>
      </c>
      <c r="O16" s="52">
        <v>12</v>
      </c>
      <c r="P16" s="43" t="s">
        <v>25</v>
      </c>
      <c r="Q16" s="43" t="s">
        <v>25</v>
      </c>
      <c r="R16" s="54" t="s">
        <v>25</v>
      </c>
      <c r="V16" s="52">
        <v>2</v>
      </c>
      <c r="W16" s="43" t="s">
        <v>45</v>
      </c>
      <c r="X16" s="43" t="s">
        <v>45</v>
      </c>
      <c r="Y16" s="43" t="s">
        <v>45</v>
      </c>
      <c r="Z16" s="43" t="s">
        <v>45</v>
      </c>
      <c r="AA16" s="54" t="s">
        <v>45</v>
      </c>
      <c r="AC16" s="52">
        <v>2</v>
      </c>
      <c r="AD16" s="43" t="s">
        <v>44</v>
      </c>
      <c r="AE16" s="43" t="s">
        <v>25</v>
      </c>
      <c r="AF16" s="43" t="s">
        <v>25</v>
      </c>
      <c r="AG16" s="43" t="s">
        <v>25</v>
      </c>
      <c r="AH16" s="54" t="s">
        <v>25</v>
      </c>
    </row>
    <row r="17" spans="1:34">
      <c r="A17" s="52">
        <v>5</v>
      </c>
      <c r="B17" s="43" t="s">
        <v>25</v>
      </c>
      <c r="C17" s="43" t="s">
        <v>25</v>
      </c>
      <c r="D17" s="45" t="s">
        <v>53</v>
      </c>
      <c r="E17" s="43" t="s">
        <v>44</v>
      </c>
      <c r="F17" s="54" t="s">
        <v>25</v>
      </c>
      <c r="H17" s="49">
        <v>2</v>
      </c>
      <c r="I17" s="43" t="s">
        <v>25</v>
      </c>
      <c r="J17" s="43" t="s">
        <v>25</v>
      </c>
      <c r="K17" s="43" t="s">
        <v>25</v>
      </c>
      <c r="L17" s="43" t="s">
        <v>25</v>
      </c>
      <c r="M17" s="48" t="s">
        <v>25</v>
      </c>
      <c r="O17" s="52">
        <v>13</v>
      </c>
      <c r="P17" s="43" t="s">
        <v>25</v>
      </c>
      <c r="Q17" s="43" t="s">
        <v>25</v>
      </c>
      <c r="R17" s="54" t="s">
        <v>25</v>
      </c>
      <c r="V17" s="52">
        <v>3</v>
      </c>
      <c r="W17" s="43" t="s">
        <v>45</v>
      </c>
      <c r="X17" s="43" t="s">
        <v>45</v>
      </c>
      <c r="Y17" s="43" t="s">
        <v>45</v>
      </c>
      <c r="Z17" s="43" t="s">
        <v>45</v>
      </c>
      <c r="AA17" s="54" t="s">
        <v>45</v>
      </c>
      <c r="AC17" s="52">
        <v>3</v>
      </c>
      <c r="AD17" s="43" t="s">
        <v>25</v>
      </c>
      <c r="AE17" s="43" t="s">
        <v>25</v>
      </c>
      <c r="AF17" s="43" t="s">
        <v>25</v>
      </c>
      <c r="AG17" s="43" t="s">
        <v>25</v>
      </c>
      <c r="AH17" s="54" t="s">
        <v>25</v>
      </c>
    </row>
    <row r="18" spans="1:34" ht="15" thickBot="1">
      <c r="A18" s="56">
        <v>6</v>
      </c>
      <c r="B18" s="57" t="s">
        <v>25</v>
      </c>
      <c r="C18" s="57" t="s">
        <v>25</v>
      </c>
      <c r="D18" s="70" t="s">
        <v>43</v>
      </c>
      <c r="E18" s="57" t="s">
        <v>25</v>
      </c>
      <c r="F18" s="58" t="s">
        <v>25</v>
      </c>
      <c r="H18" s="49">
        <v>3</v>
      </c>
      <c r="I18" s="43" t="s">
        <v>25</v>
      </c>
      <c r="J18" s="43" t="s">
        <v>25</v>
      </c>
      <c r="K18" s="43" t="s">
        <v>25</v>
      </c>
      <c r="L18" s="43" t="s">
        <v>25</v>
      </c>
      <c r="M18" s="48" t="s">
        <v>25</v>
      </c>
      <c r="O18" s="56">
        <v>14</v>
      </c>
      <c r="P18" s="57" t="s">
        <v>25</v>
      </c>
      <c r="Q18" s="57" t="s">
        <v>25</v>
      </c>
      <c r="R18" s="58" t="s">
        <v>44</v>
      </c>
      <c r="V18" s="52">
        <v>4</v>
      </c>
      <c r="W18" s="43" t="s">
        <v>45</v>
      </c>
      <c r="X18" s="43" t="s">
        <v>45</v>
      </c>
      <c r="Y18" s="44" t="s">
        <v>49</v>
      </c>
      <c r="Z18" s="43" t="s">
        <v>45</v>
      </c>
      <c r="AA18" s="54" t="s">
        <v>45</v>
      </c>
      <c r="AC18" s="52">
        <v>4</v>
      </c>
      <c r="AD18" s="43" t="s">
        <v>25</v>
      </c>
      <c r="AE18" s="43" t="s">
        <v>25</v>
      </c>
      <c r="AF18" s="43" t="s">
        <v>25</v>
      </c>
      <c r="AG18" s="43" t="s">
        <v>25</v>
      </c>
      <c r="AH18" s="54" t="s">
        <v>25</v>
      </c>
    </row>
    <row r="19" spans="1:34" ht="15.75" thickBot="1">
      <c r="A19" s="300" t="s">
        <v>26</v>
      </c>
      <c r="B19" s="301"/>
      <c r="C19" s="301"/>
      <c r="D19" s="301"/>
      <c r="E19" s="301"/>
      <c r="F19" s="302"/>
      <c r="G19" s="51"/>
      <c r="H19" s="49">
        <v>4</v>
      </c>
      <c r="I19" s="43" t="s">
        <v>25</v>
      </c>
      <c r="J19" s="43" t="s">
        <v>25</v>
      </c>
      <c r="K19" s="43" t="s">
        <v>44</v>
      </c>
      <c r="L19" s="43" t="s">
        <v>25</v>
      </c>
      <c r="M19" s="48" t="s">
        <v>25</v>
      </c>
      <c r="N19" s="51"/>
      <c r="O19" s="300" t="s">
        <v>32</v>
      </c>
      <c r="P19" s="301"/>
      <c r="Q19" s="301"/>
      <c r="R19" s="301"/>
      <c r="S19" s="301"/>
      <c r="T19" s="302"/>
      <c r="V19" s="52">
        <v>5</v>
      </c>
      <c r="W19" s="43" t="s">
        <v>45</v>
      </c>
      <c r="X19" s="43" t="s">
        <v>45</v>
      </c>
      <c r="Y19" s="43" t="s">
        <v>46</v>
      </c>
      <c r="Z19" s="43" t="s">
        <v>45</v>
      </c>
      <c r="AA19" s="54" t="s">
        <v>45</v>
      </c>
      <c r="AB19" s="51"/>
      <c r="AC19" s="52">
        <v>5</v>
      </c>
      <c r="AD19" s="43" t="s">
        <v>25</v>
      </c>
      <c r="AE19" s="43" t="s">
        <v>25</v>
      </c>
      <c r="AF19" s="43" t="s">
        <v>25</v>
      </c>
      <c r="AG19" s="43" t="s">
        <v>25</v>
      </c>
      <c r="AH19" s="54" t="s">
        <v>25</v>
      </c>
    </row>
    <row r="20" spans="1:34" ht="25.5">
      <c r="A20" s="65" t="s">
        <v>28</v>
      </c>
      <c r="B20" s="66" t="s">
        <v>29</v>
      </c>
      <c r="C20" s="74" t="s">
        <v>35</v>
      </c>
      <c r="D20" s="66" t="s">
        <v>36</v>
      </c>
      <c r="E20" s="66" t="s">
        <v>37</v>
      </c>
      <c r="F20" s="68" t="s">
        <v>31</v>
      </c>
      <c r="H20" s="49">
        <v>5</v>
      </c>
      <c r="I20" s="43" t="s">
        <v>25</v>
      </c>
      <c r="J20" s="43" t="s">
        <v>25</v>
      </c>
      <c r="K20" s="43" t="s">
        <v>44</v>
      </c>
      <c r="L20" s="43" t="s">
        <v>25</v>
      </c>
      <c r="M20" s="48" t="s">
        <v>25</v>
      </c>
      <c r="O20" s="65" t="s">
        <v>28</v>
      </c>
      <c r="P20" s="66" t="s">
        <v>29</v>
      </c>
      <c r="Q20" s="66" t="s">
        <v>30</v>
      </c>
      <c r="R20" s="66" t="s">
        <v>31</v>
      </c>
      <c r="S20" s="66" t="s">
        <v>33</v>
      </c>
      <c r="T20" s="68" t="s">
        <v>34</v>
      </c>
      <c r="V20" s="52">
        <v>6</v>
      </c>
      <c r="W20" s="43" t="s">
        <v>45</v>
      </c>
      <c r="X20" s="43" t="s">
        <v>45</v>
      </c>
      <c r="Y20" s="43" t="s">
        <v>45</v>
      </c>
      <c r="Z20" s="43" t="s">
        <v>45</v>
      </c>
      <c r="AA20" s="54" t="s">
        <v>45</v>
      </c>
      <c r="AC20" s="52">
        <v>6</v>
      </c>
      <c r="AD20" s="43" t="s">
        <v>25</v>
      </c>
      <c r="AE20" s="43" t="s">
        <v>25</v>
      </c>
      <c r="AF20" s="43" t="s">
        <v>25</v>
      </c>
      <c r="AG20" s="43" t="s">
        <v>25</v>
      </c>
      <c r="AH20" s="54" t="s">
        <v>25</v>
      </c>
    </row>
    <row r="21" spans="1:34">
      <c r="A21" s="52">
        <v>1</v>
      </c>
      <c r="B21" s="43" t="s">
        <v>25</v>
      </c>
      <c r="C21" s="43" t="s">
        <v>25</v>
      </c>
      <c r="D21" s="43" t="s">
        <v>25</v>
      </c>
      <c r="E21" s="43" t="s">
        <v>25</v>
      </c>
      <c r="F21" s="54" t="s">
        <v>25</v>
      </c>
      <c r="H21" s="49">
        <v>6</v>
      </c>
      <c r="I21" s="43" t="s">
        <v>25</v>
      </c>
      <c r="J21" s="43" t="s">
        <v>25</v>
      </c>
      <c r="K21" s="43" t="s">
        <v>25</v>
      </c>
      <c r="L21" s="43" t="s">
        <v>25</v>
      </c>
      <c r="M21" s="48" t="s">
        <v>25</v>
      </c>
      <c r="O21" s="52">
        <v>1</v>
      </c>
      <c r="P21" s="43" t="s">
        <v>25</v>
      </c>
      <c r="Q21" s="43" t="s">
        <v>25</v>
      </c>
      <c r="R21" s="43" t="s">
        <v>25</v>
      </c>
      <c r="S21" s="43" t="s">
        <v>25</v>
      </c>
      <c r="T21" s="54" t="s">
        <v>25</v>
      </c>
      <c r="V21" s="52">
        <v>7</v>
      </c>
      <c r="W21" s="43" t="s">
        <v>45</v>
      </c>
      <c r="X21" s="43" t="s">
        <v>45</v>
      </c>
      <c r="Y21" s="43" t="s">
        <v>45</v>
      </c>
      <c r="Z21" s="43" t="s">
        <v>45</v>
      </c>
      <c r="AA21" s="54" t="s">
        <v>45</v>
      </c>
      <c r="AC21" s="52">
        <v>7</v>
      </c>
      <c r="AD21" s="43" t="s">
        <v>25</v>
      </c>
      <c r="AE21" s="43" t="s">
        <v>25</v>
      </c>
      <c r="AF21" s="43" t="s">
        <v>25</v>
      </c>
      <c r="AG21" s="43" t="s">
        <v>25</v>
      </c>
      <c r="AH21" s="54" t="s">
        <v>25</v>
      </c>
    </row>
    <row r="22" spans="1:34" ht="15" thickBot="1">
      <c r="A22" s="52">
        <v>2</v>
      </c>
      <c r="B22" s="43" t="s">
        <v>25</v>
      </c>
      <c r="C22" s="43" t="s">
        <v>25</v>
      </c>
      <c r="D22" s="43" t="s">
        <v>25</v>
      </c>
      <c r="E22" s="43" t="s">
        <v>25</v>
      </c>
      <c r="F22" s="54" t="s">
        <v>25</v>
      </c>
      <c r="H22" s="49">
        <v>7</v>
      </c>
      <c r="I22" s="43" t="s">
        <v>25</v>
      </c>
      <c r="J22" s="43" t="s">
        <v>25</v>
      </c>
      <c r="K22" s="43" t="s">
        <v>44</v>
      </c>
      <c r="L22" s="43" t="s">
        <v>25</v>
      </c>
      <c r="M22" s="48" t="s">
        <v>25</v>
      </c>
      <c r="O22" s="52">
        <v>2</v>
      </c>
      <c r="P22" s="43" t="s">
        <v>25</v>
      </c>
      <c r="Q22" s="43" t="s">
        <v>44</v>
      </c>
      <c r="R22" s="43" t="s">
        <v>44</v>
      </c>
      <c r="S22" s="43" t="s">
        <v>25</v>
      </c>
      <c r="T22" s="54" t="s">
        <v>25</v>
      </c>
      <c r="V22" s="56">
        <v>8</v>
      </c>
      <c r="W22" s="57" t="s">
        <v>45</v>
      </c>
      <c r="X22" s="57" t="s">
        <v>45</v>
      </c>
      <c r="Y22" s="57" t="s">
        <v>45</v>
      </c>
      <c r="Z22" s="57" t="s">
        <v>45</v>
      </c>
      <c r="AA22" s="58" t="s">
        <v>45</v>
      </c>
      <c r="AC22" s="56">
        <v>8</v>
      </c>
      <c r="AD22" s="57" t="s">
        <v>25</v>
      </c>
      <c r="AE22" s="57" t="s">
        <v>25</v>
      </c>
      <c r="AF22" s="57" t="s">
        <v>25</v>
      </c>
      <c r="AG22" s="57" t="s">
        <v>25</v>
      </c>
      <c r="AH22" s="58" t="s">
        <v>25</v>
      </c>
    </row>
    <row r="23" spans="1:34" ht="15.75" thickBot="1">
      <c r="A23" s="52">
        <v>3</v>
      </c>
      <c r="B23" s="43" t="s">
        <v>25</v>
      </c>
      <c r="C23" s="43" t="s">
        <v>25</v>
      </c>
      <c r="D23" s="43" t="s">
        <v>25</v>
      </c>
      <c r="E23" s="43" t="s">
        <v>25</v>
      </c>
      <c r="F23" s="54" t="s">
        <v>25</v>
      </c>
      <c r="H23" s="79">
        <v>8</v>
      </c>
      <c r="I23" s="57" t="s">
        <v>25</v>
      </c>
      <c r="J23" s="57" t="s">
        <v>25</v>
      </c>
      <c r="K23" s="57" t="s">
        <v>25</v>
      </c>
      <c r="L23" s="57" t="s">
        <v>25</v>
      </c>
      <c r="M23" s="76" t="s">
        <v>25</v>
      </c>
      <c r="O23" s="52">
        <v>3</v>
      </c>
      <c r="P23" s="43" t="s">
        <v>25</v>
      </c>
      <c r="Q23" s="43" t="s">
        <v>25</v>
      </c>
      <c r="R23" s="43" t="s">
        <v>25</v>
      </c>
      <c r="S23" s="43" t="s">
        <v>25</v>
      </c>
      <c r="T23" s="54" t="s">
        <v>25</v>
      </c>
      <c r="V23" s="294" t="s">
        <v>26</v>
      </c>
      <c r="W23" s="295"/>
      <c r="X23" s="295"/>
      <c r="Y23" s="295"/>
      <c r="Z23" s="295"/>
      <c r="AA23" s="296"/>
      <c r="AC23" s="294" t="s">
        <v>26</v>
      </c>
      <c r="AD23" s="295"/>
      <c r="AE23" s="295"/>
      <c r="AF23" s="295"/>
      <c r="AG23" s="295"/>
      <c r="AH23" s="296"/>
    </row>
    <row r="24" spans="1:34" ht="27" thickBot="1">
      <c r="A24" s="52">
        <v>4</v>
      </c>
      <c r="B24" s="43" t="s">
        <v>25</v>
      </c>
      <c r="C24" s="43" t="s">
        <v>25</v>
      </c>
      <c r="D24" s="43" t="s">
        <v>25</v>
      </c>
      <c r="E24" s="43" t="s">
        <v>25</v>
      </c>
      <c r="F24" s="75" t="s">
        <v>54</v>
      </c>
      <c r="H24" s="303" t="s">
        <v>26</v>
      </c>
      <c r="I24" s="303"/>
      <c r="J24" s="303"/>
      <c r="K24" s="303"/>
      <c r="L24" s="303"/>
      <c r="M24" s="303"/>
      <c r="O24" s="52">
        <v>4</v>
      </c>
      <c r="P24" s="43" t="s">
        <v>25</v>
      </c>
      <c r="Q24" s="43" t="s">
        <v>25</v>
      </c>
      <c r="R24" s="43" t="s">
        <v>44</v>
      </c>
      <c r="S24" s="43" t="s">
        <v>25</v>
      </c>
      <c r="T24" s="54" t="s">
        <v>25</v>
      </c>
      <c r="V24" s="52" t="s">
        <v>28</v>
      </c>
      <c r="W24" s="39" t="s">
        <v>29</v>
      </c>
      <c r="X24" s="41" t="s">
        <v>35</v>
      </c>
      <c r="Y24" s="39" t="s">
        <v>36</v>
      </c>
      <c r="Z24" s="39" t="s">
        <v>37</v>
      </c>
      <c r="AA24" s="53" t="s">
        <v>31</v>
      </c>
      <c r="AC24" s="52" t="s">
        <v>28</v>
      </c>
      <c r="AD24" s="39" t="s">
        <v>29</v>
      </c>
      <c r="AE24" s="41" t="s">
        <v>35</v>
      </c>
      <c r="AF24" s="39" t="s">
        <v>51</v>
      </c>
      <c r="AG24" s="39" t="s">
        <v>37</v>
      </c>
      <c r="AH24" s="53" t="s">
        <v>31</v>
      </c>
    </row>
    <row r="25" spans="1:34" ht="26.25" thickBot="1">
      <c r="A25" s="56">
        <v>5</v>
      </c>
      <c r="B25" s="57" t="s">
        <v>25</v>
      </c>
      <c r="C25" s="57" t="s">
        <v>25</v>
      </c>
      <c r="D25" s="57" t="s">
        <v>25</v>
      </c>
      <c r="E25" s="57" t="s">
        <v>25</v>
      </c>
      <c r="F25" s="58" t="s">
        <v>25</v>
      </c>
      <c r="H25" s="65" t="s">
        <v>28</v>
      </c>
      <c r="I25" s="66" t="s">
        <v>29</v>
      </c>
      <c r="J25" s="74" t="s">
        <v>35</v>
      </c>
      <c r="K25" s="66" t="s">
        <v>36</v>
      </c>
      <c r="L25" s="66" t="s">
        <v>37</v>
      </c>
      <c r="M25" s="77" t="s">
        <v>31</v>
      </c>
      <c r="O25" s="52">
        <v>5</v>
      </c>
      <c r="P25" s="43" t="s">
        <v>25</v>
      </c>
      <c r="Q25" s="43" t="s">
        <v>25</v>
      </c>
      <c r="R25" s="43" t="s">
        <v>25</v>
      </c>
      <c r="S25" s="43" t="s">
        <v>25</v>
      </c>
      <c r="T25" s="54" t="s">
        <v>25</v>
      </c>
      <c r="V25" s="52">
        <v>1</v>
      </c>
      <c r="W25" s="43" t="s">
        <v>25</v>
      </c>
      <c r="X25" s="43" t="s">
        <v>25</v>
      </c>
      <c r="Y25" s="43" t="s">
        <v>25</v>
      </c>
      <c r="Z25" s="43" t="s">
        <v>25</v>
      </c>
      <c r="AA25" s="54" t="s">
        <v>25</v>
      </c>
      <c r="AC25" s="52">
        <v>1</v>
      </c>
      <c r="AD25" s="43" t="s">
        <v>25</v>
      </c>
      <c r="AE25" s="43" t="s">
        <v>25</v>
      </c>
      <c r="AF25" s="43" t="s">
        <v>25</v>
      </c>
      <c r="AG25" s="43" t="s">
        <v>25</v>
      </c>
      <c r="AH25" s="54" t="s">
        <v>25</v>
      </c>
    </row>
    <row r="26" spans="1:34">
      <c r="A26" s="63"/>
      <c r="B26" s="64"/>
      <c r="C26" s="64"/>
      <c r="D26" s="64"/>
      <c r="E26" s="64"/>
      <c r="F26" s="64"/>
      <c r="H26" s="52">
        <v>1</v>
      </c>
      <c r="I26" s="43" t="s">
        <v>25</v>
      </c>
      <c r="J26" s="43" t="s">
        <v>25</v>
      </c>
      <c r="K26" s="43" t="s">
        <v>25</v>
      </c>
      <c r="L26" s="43" t="s">
        <v>25</v>
      </c>
      <c r="M26" s="48" t="s">
        <v>44</v>
      </c>
      <c r="O26" s="52">
        <v>6</v>
      </c>
      <c r="P26" s="43" t="s">
        <v>25</v>
      </c>
      <c r="Q26" s="43" t="s">
        <v>25</v>
      </c>
      <c r="R26" s="43" t="s">
        <v>25</v>
      </c>
      <c r="S26" s="43" t="s">
        <v>25</v>
      </c>
      <c r="T26" s="54" t="s">
        <v>25</v>
      </c>
      <c r="V26" s="52">
        <v>2</v>
      </c>
      <c r="W26" s="43" t="s">
        <v>25</v>
      </c>
      <c r="X26" s="43" t="s">
        <v>25</v>
      </c>
      <c r="Y26" s="43" t="s">
        <v>25</v>
      </c>
      <c r="Z26" s="43" t="s">
        <v>25</v>
      </c>
      <c r="AA26" s="54" t="s">
        <v>25</v>
      </c>
      <c r="AC26" s="52">
        <v>2</v>
      </c>
      <c r="AD26" s="43" t="s">
        <v>25</v>
      </c>
      <c r="AE26" s="43" t="s">
        <v>25</v>
      </c>
      <c r="AF26" s="43" t="s">
        <v>25</v>
      </c>
      <c r="AG26" s="43" t="s">
        <v>25</v>
      </c>
      <c r="AH26" s="54" t="s">
        <v>25</v>
      </c>
    </row>
    <row r="27" spans="1:34">
      <c r="A27" s="63"/>
      <c r="B27" s="64"/>
      <c r="C27" s="64"/>
      <c r="D27" s="64"/>
      <c r="E27" s="64"/>
      <c r="F27" s="64"/>
      <c r="H27" s="52">
        <v>2</v>
      </c>
      <c r="I27" s="43" t="s">
        <v>25</v>
      </c>
      <c r="J27" s="43" t="s">
        <v>25</v>
      </c>
      <c r="K27" s="43" t="s">
        <v>25</v>
      </c>
      <c r="L27" s="43" t="s">
        <v>25</v>
      </c>
      <c r="M27" s="48" t="s">
        <v>55</v>
      </c>
      <c r="O27" s="52">
        <v>7</v>
      </c>
      <c r="P27" s="43" t="s">
        <v>25</v>
      </c>
      <c r="Q27" s="43" t="s">
        <v>25</v>
      </c>
      <c r="R27" s="43" t="s">
        <v>44</v>
      </c>
      <c r="S27" s="43" t="s">
        <v>25</v>
      </c>
      <c r="T27" s="54" t="s">
        <v>25</v>
      </c>
      <c r="V27" s="52">
        <v>3</v>
      </c>
      <c r="W27" s="43" t="s">
        <v>25</v>
      </c>
      <c r="X27" s="43" t="s">
        <v>25</v>
      </c>
      <c r="Y27" s="43" t="s">
        <v>25</v>
      </c>
      <c r="Z27" s="43" t="s">
        <v>25</v>
      </c>
      <c r="AA27" s="54" t="s">
        <v>25</v>
      </c>
      <c r="AC27" s="52">
        <v>3</v>
      </c>
      <c r="AD27" s="43" t="s">
        <v>25</v>
      </c>
      <c r="AE27" s="43" t="s">
        <v>25</v>
      </c>
      <c r="AF27" s="43" t="s">
        <v>25</v>
      </c>
      <c r="AG27" s="43" t="s">
        <v>25</v>
      </c>
      <c r="AH27" s="54" t="s">
        <v>25</v>
      </c>
    </row>
    <row r="28" spans="1:34" ht="15" thickBot="1">
      <c r="A28" s="63"/>
      <c r="B28" s="64"/>
      <c r="C28" s="64"/>
      <c r="D28" s="64"/>
      <c r="E28" s="64"/>
      <c r="F28" s="64"/>
      <c r="H28" s="52">
        <v>3</v>
      </c>
      <c r="I28" s="43" t="s">
        <v>25</v>
      </c>
      <c r="J28" s="43" t="s">
        <v>25</v>
      </c>
      <c r="K28" s="43" t="s">
        <v>25</v>
      </c>
      <c r="L28" s="43" t="s">
        <v>25</v>
      </c>
      <c r="M28" s="48" t="s">
        <v>25</v>
      </c>
      <c r="O28" s="56">
        <v>8</v>
      </c>
      <c r="P28" s="57" t="s">
        <v>25</v>
      </c>
      <c r="Q28" s="57" t="s">
        <v>25</v>
      </c>
      <c r="R28" s="57" t="s">
        <v>25</v>
      </c>
      <c r="S28" s="57" t="s">
        <v>25</v>
      </c>
      <c r="T28" s="58" t="s">
        <v>25</v>
      </c>
      <c r="V28" s="52">
        <v>4</v>
      </c>
      <c r="W28" s="43" t="s">
        <v>25</v>
      </c>
      <c r="X28" s="43" t="s">
        <v>25</v>
      </c>
      <c r="Y28" s="43" t="s">
        <v>25</v>
      </c>
      <c r="Z28" s="43" t="s">
        <v>25</v>
      </c>
      <c r="AA28" s="55" t="s">
        <v>48</v>
      </c>
      <c r="AC28" s="52">
        <v>4</v>
      </c>
      <c r="AD28" s="43" t="s">
        <v>25</v>
      </c>
      <c r="AE28" s="43" t="s">
        <v>25</v>
      </c>
      <c r="AF28" s="43" t="s">
        <v>25</v>
      </c>
      <c r="AG28" s="43" t="s">
        <v>44</v>
      </c>
      <c r="AH28" s="54" t="s">
        <v>25</v>
      </c>
    </row>
    <row r="29" spans="1:34" ht="15">
      <c r="H29" s="52">
        <v>4</v>
      </c>
      <c r="I29" s="43" t="s">
        <v>25</v>
      </c>
      <c r="J29" s="43" t="s">
        <v>25</v>
      </c>
      <c r="K29" s="43" t="s">
        <v>25</v>
      </c>
      <c r="L29" s="43" t="s">
        <v>25</v>
      </c>
      <c r="M29" s="48" t="s">
        <v>44</v>
      </c>
      <c r="O29" s="294" t="s">
        <v>26</v>
      </c>
      <c r="P29" s="295"/>
      <c r="Q29" s="295"/>
      <c r="R29" s="295"/>
      <c r="S29" s="295"/>
      <c r="T29" s="296"/>
      <c r="V29" s="52">
        <v>5</v>
      </c>
      <c r="W29" s="43" t="s">
        <v>25</v>
      </c>
      <c r="X29" s="43" t="s">
        <v>25</v>
      </c>
      <c r="Y29" s="43" t="s">
        <v>44</v>
      </c>
      <c r="Z29" s="43" t="s">
        <v>25</v>
      </c>
      <c r="AA29" s="54" t="s">
        <v>25</v>
      </c>
      <c r="AC29" s="52">
        <v>5</v>
      </c>
      <c r="AD29" s="43" t="s">
        <v>25</v>
      </c>
      <c r="AE29" s="43" t="s">
        <v>25</v>
      </c>
      <c r="AF29" s="43" t="s">
        <v>25</v>
      </c>
      <c r="AG29" s="43" t="s">
        <v>44</v>
      </c>
      <c r="AH29" s="54" t="s">
        <v>25</v>
      </c>
    </row>
    <row r="30" spans="1:34" ht="24">
      <c r="H30" s="52">
        <v>5</v>
      </c>
      <c r="I30" s="43" t="s">
        <v>25</v>
      </c>
      <c r="J30" s="43" t="s">
        <v>25</v>
      </c>
      <c r="K30" s="43" t="s">
        <v>25</v>
      </c>
      <c r="L30" s="43" t="s">
        <v>25</v>
      </c>
      <c r="M30" s="48" t="s">
        <v>44</v>
      </c>
      <c r="O30" s="52" t="s">
        <v>28</v>
      </c>
      <c r="P30" s="39" t="s">
        <v>29</v>
      </c>
      <c r="Q30" s="80" t="s">
        <v>35</v>
      </c>
      <c r="R30" s="39" t="s">
        <v>36</v>
      </c>
      <c r="S30" s="39" t="s">
        <v>37</v>
      </c>
      <c r="T30" s="53" t="s">
        <v>31</v>
      </c>
      <c r="V30" s="52">
        <v>6</v>
      </c>
      <c r="W30" s="43" t="s">
        <v>25</v>
      </c>
      <c r="X30" s="43" t="s">
        <v>25</v>
      </c>
      <c r="Y30" s="43" t="s">
        <v>25</v>
      </c>
      <c r="Z30" s="43" t="s">
        <v>25</v>
      </c>
      <c r="AA30" s="54" t="s">
        <v>25</v>
      </c>
      <c r="AC30" s="52">
        <v>6</v>
      </c>
      <c r="AD30" s="45" t="s">
        <v>50</v>
      </c>
      <c r="AE30" s="43" t="s">
        <v>25</v>
      </c>
      <c r="AF30" s="43" t="s">
        <v>25</v>
      </c>
      <c r="AG30" s="43" t="s">
        <v>44</v>
      </c>
      <c r="AH30" s="54" t="s">
        <v>25</v>
      </c>
    </row>
    <row r="31" spans="1:34">
      <c r="H31" s="52">
        <v>6</v>
      </c>
      <c r="I31" s="43" t="s">
        <v>25</v>
      </c>
      <c r="J31" s="43" t="s">
        <v>25</v>
      </c>
      <c r="K31" s="43" t="s">
        <v>25</v>
      </c>
      <c r="L31" s="43" t="s">
        <v>25</v>
      </c>
      <c r="M31" s="48" t="s">
        <v>55</v>
      </c>
      <c r="O31" s="71" t="s">
        <v>56</v>
      </c>
      <c r="P31" s="43" t="s">
        <v>25</v>
      </c>
      <c r="Q31" s="43" t="s">
        <v>44</v>
      </c>
      <c r="R31" s="43" t="s">
        <v>44</v>
      </c>
      <c r="S31" s="43" t="s">
        <v>25</v>
      </c>
      <c r="T31" s="54" t="s">
        <v>63</v>
      </c>
      <c r="V31" s="52">
        <v>7</v>
      </c>
      <c r="W31" s="43" t="s">
        <v>25</v>
      </c>
      <c r="X31" s="43" t="s">
        <v>25</v>
      </c>
      <c r="Y31" s="43" t="s">
        <v>25</v>
      </c>
      <c r="Z31" s="43" t="s">
        <v>25</v>
      </c>
      <c r="AA31" s="54" t="s">
        <v>44</v>
      </c>
      <c r="AC31" s="52">
        <v>7</v>
      </c>
      <c r="AD31" s="43" t="s">
        <v>44</v>
      </c>
      <c r="AE31" s="43" t="s">
        <v>25</v>
      </c>
      <c r="AF31" s="43" t="s">
        <v>25</v>
      </c>
      <c r="AG31" s="43" t="s">
        <v>44</v>
      </c>
      <c r="AH31" s="54" t="s">
        <v>44</v>
      </c>
    </row>
    <row r="32" spans="1:34" ht="15" thickBot="1">
      <c r="G32" s="51"/>
      <c r="H32" s="52">
        <v>7</v>
      </c>
      <c r="I32" s="43" t="s">
        <v>25</v>
      </c>
      <c r="J32" s="43" t="s">
        <v>25</v>
      </c>
      <c r="K32" s="43" t="s">
        <v>25</v>
      </c>
      <c r="L32" s="43" t="s">
        <v>25</v>
      </c>
      <c r="M32" s="48" t="s">
        <v>25</v>
      </c>
      <c r="N32" s="51"/>
      <c r="O32" s="71" t="s">
        <v>57</v>
      </c>
      <c r="P32" s="43" t="s">
        <v>25</v>
      </c>
      <c r="Q32" s="43" t="s">
        <v>25</v>
      </c>
      <c r="R32" s="43" t="s">
        <v>25</v>
      </c>
      <c r="S32" s="43" t="s">
        <v>25</v>
      </c>
      <c r="T32" s="54" t="s">
        <v>25</v>
      </c>
      <c r="V32" s="56">
        <v>8</v>
      </c>
      <c r="W32" s="57" t="s">
        <v>25</v>
      </c>
      <c r="X32" s="57" t="s">
        <v>44</v>
      </c>
      <c r="Y32" s="57" t="s">
        <v>25</v>
      </c>
      <c r="Z32" s="57" t="s">
        <v>25</v>
      </c>
      <c r="AA32" s="58" t="s">
        <v>44</v>
      </c>
      <c r="AB32" s="51"/>
      <c r="AC32" s="56">
        <v>8</v>
      </c>
      <c r="AD32" s="57" t="s">
        <v>25</v>
      </c>
      <c r="AE32" s="57" t="s">
        <v>25</v>
      </c>
      <c r="AF32" s="57" t="s">
        <v>25</v>
      </c>
      <c r="AG32" s="57" t="s">
        <v>25</v>
      </c>
      <c r="AH32" s="58" t="s">
        <v>25</v>
      </c>
    </row>
    <row r="33" spans="8:34" ht="24" customHeight="1" thickBot="1">
      <c r="H33" s="56">
        <v>8</v>
      </c>
      <c r="I33" s="57" t="s">
        <v>25</v>
      </c>
      <c r="J33" s="57" t="s">
        <v>25</v>
      </c>
      <c r="K33" s="57" t="s">
        <v>25</v>
      </c>
      <c r="L33" s="57" t="s">
        <v>25</v>
      </c>
      <c r="M33" s="76" t="s">
        <v>44</v>
      </c>
      <c r="O33" s="71" t="s">
        <v>58</v>
      </c>
      <c r="P33" s="43" t="s">
        <v>25</v>
      </c>
      <c r="Q33" s="43" t="s">
        <v>25</v>
      </c>
      <c r="R33" s="43" t="s">
        <v>25</v>
      </c>
      <c r="S33" s="43" t="s">
        <v>25</v>
      </c>
      <c r="T33" s="54" t="s">
        <v>44</v>
      </c>
      <c r="AC33" s="63"/>
      <c r="AD33" s="64"/>
      <c r="AE33" s="64"/>
      <c r="AF33" s="64"/>
      <c r="AG33" s="64"/>
      <c r="AH33" s="64"/>
    </row>
    <row r="34" spans="8:34">
      <c r="O34" s="71" t="s">
        <v>59</v>
      </c>
      <c r="P34" s="43" t="s">
        <v>25</v>
      </c>
      <c r="Q34" s="43" t="s">
        <v>25</v>
      </c>
      <c r="R34" s="43" t="s">
        <v>25</v>
      </c>
      <c r="S34" s="43" t="s">
        <v>25</v>
      </c>
      <c r="T34" s="54" t="s">
        <v>44</v>
      </c>
      <c r="AC34" s="63"/>
      <c r="AD34" s="64"/>
      <c r="AE34" s="64"/>
      <c r="AF34" s="64"/>
      <c r="AG34" s="64"/>
      <c r="AH34" s="64"/>
    </row>
    <row r="35" spans="8:34">
      <c r="O35" s="72" t="s">
        <v>60</v>
      </c>
      <c r="P35" s="43" t="s">
        <v>25</v>
      </c>
      <c r="Q35" s="43" t="s">
        <v>25</v>
      </c>
      <c r="R35" s="43" t="s">
        <v>44</v>
      </c>
      <c r="S35" s="43" t="s">
        <v>44</v>
      </c>
      <c r="T35" s="54" t="s">
        <v>25</v>
      </c>
    </row>
    <row r="36" spans="8:34">
      <c r="O36" s="72" t="s">
        <v>61</v>
      </c>
      <c r="P36" s="43" t="s">
        <v>25</v>
      </c>
      <c r="Q36" s="43" t="s">
        <v>44</v>
      </c>
      <c r="R36" s="43" t="s">
        <v>25</v>
      </c>
      <c r="S36" s="43" t="s">
        <v>44</v>
      </c>
      <c r="T36" s="54" t="s">
        <v>25</v>
      </c>
    </row>
    <row r="37" spans="8:34" ht="15" thickBot="1">
      <c r="O37" s="73" t="s">
        <v>62</v>
      </c>
      <c r="P37" s="57" t="s">
        <v>25</v>
      </c>
      <c r="Q37" s="57" t="s">
        <v>25</v>
      </c>
      <c r="R37" s="57" t="s">
        <v>25</v>
      </c>
      <c r="S37" s="57" t="s">
        <v>25</v>
      </c>
      <c r="T37" s="58" t="s">
        <v>44</v>
      </c>
    </row>
    <row r="38" spans="8:34">
      <c r="O38" s="63"/>
      <c r="P38" s="63"/>
      <c r="Q38" s="63"/>
      <c r="R38" s="63"/>
      <c r="S38" s="63"/>
      <c r="T38" s="63"/>
    </row>
  </sheetData>
  <mergeCells count="15">
    <mergeCell ref="H24:M24"/>
    <mergeCell ref="O3:R3"/>
    <mergeCell ref="O19:T19"/>
    <mergeCell ref="O29:T29"/>
    <mergeCell ref="V3:Y3"/>
    <mergeCell ref="AC3:AF3"/>
    <mergeCell ref="AC13:AH13"/>
    <mergeCell ref="AC23:AH23"/>
    <mergeCell ref="H3:K3"/>
    <mergeCell ref="H14:M14"/>
    <mergeCell ref="A3:D3"/>
    <mergeCell ref="A11:F11"/>
    <mergeCell ref="A19:F19"/>
    <mergeCell ref="V13:AA13"/>
    <mergeCell ref="V23:AA23"/>
  </mergeCells>
  <conditionalFormatting sqref="V14:AA22 A5:AH13 V24:AA32 V23 AB14:AB41 A11:F28 G14:G41 H14:M33 N14:U28 N29:N41 U29:U41 O29:T38 AC13:AH35">
    <cfRule type="containsText" dxfId="0" priority="1" operator="containsText" text="X">
      <formula>NOT(ISERROR(SEARCH("X",A5)))</formula>
    </cfRule>
  </conditionalFormatting>
  <pageMargins left="0.7" right="0.7" top="0.75" bottom="0.75" header="0.3" footer="0.3"/>
  <pageSetup paperSize="9" orientation="landscape" horizontalDpi="0"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A8FB6845E3FCE143888E2C7029F91D7F" ma:contentTypeVersion="1" ma:contentTypeDescription="צור מסמך חדש." ma:contentTypeScope="" ma:versionID="b0f6fcf5d5883307d9c708c0f29b6d43">
  <xsd:schema xmlns:xsd="http://www.w3.org/2001/XMLSchema" xmlns:xs="http://www.w3.org/2001/XMLSchema" xmlns:p="http://schemas.microsoft.com/office/2006/metadata/properties" xmlns:ns1="http://schemas.microsoft.com/sharepoint/v3" targetNamespace="http://schemas.microsoft.com/office/2006/metadata/properties" ma:root="true" ma:fieldsID="a7d9a4f930959049207f15a5cd62002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9998B-CB7A-43BB-932D-C626FAF52F22}">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http://www.w3.org/XML/1998/namespace"/>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5772E2EA-56D3-4C8F-829D-4C7A45FF5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7B602B-C246-4874-87EB-DFD41CB084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6</vt:i4>
      </vt:variant>
    </vt:vector>
  </HeadingPairs>
  <TitlesOfParts>
    <vt:vector size="6" baseType="lpstr">
      <vt:lpstr>תנאי סף</vt:lpstr>
      <vt:lpstr>איכות </vt:lpstr>
      <vt:lpstr>שביעות רצון לקוחות</vt:lpstr>
      <vt:lpstr>ראיון</vt:lpstr>
      <vt:lpstr>מחיר וסיכום</vt:lpstr>
      <vt:lpstr>רשימת אירועים</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מכרז הרמת מסך- מפל</dc:title>
  <dc:creator>Sarel Kadosh</dc:creator>
  <cp:lastModifiedBy>Stav Edri</cp:lastModifiedBy>
  <cp:lastPrinted>2015-12-28T07:57:21Z</cp:lastPrinted>
  <dcterms:created xsi:type="dcterms:W3CDTF">2015-12-23T08:30:59Z</dcterms:created>
  <dcterms:modified xsi:type="dcterms:W3CDTF">2016-12-13T08:39:57Z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0x010100A8FB6845E3FCE143888E2C7029F91D7F</vt:lpwstr>
  </property>
</Properties>
</file>